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defaultThemeVersion="124226"/>
  <mc:AlternateContent xmlns:mc="http://schemas.openxmlformats.org/markup-compatibility/2006">
    <mc:Choice Requires="x15">
      <x15ac:absPath xmlns:x15ac="http://schemas.microsoft.com/office/spreadsheetml/2010/11/ac" url="\\hdi.de\groupshare\HVT\HVT-VW\HVT-VW-VV\Themen\Betrieb\Druckstücke VermittlerPortal\Listenmäßige Meldungen\"/>
    </mc:Choice>
  </mc:AlternateContent>
  <xr:revisionPtr revIDLastSave="0" documentId="8_{7C40F088-DF9F-4631-A359-317DC8B85793}" xr6:coauthVersionLast="47" xr6:coauthVersionMax="47" xr10:uidLastSave="{00000000-0000-0000-0000-000000000000}"/>
  <bookViews>
    <workbookView xWindow="-120" yWindow="-120" windowWidth="29040" windowHeight="17640" tabRatio="688" activeTab="1" xr2:uid="{00000000-000D-0000-FFFF-FFFF00000000}"/>
  </bookViews>
  <sheets>
    <sheet name="Vorblatt" sheetId="8" r:id="rId1"/>
    <sheet name="Antrag" sheetId="7" r:id="rId2"/>
    <sheet name="Hinweise zur Anmeldeliste" sheetId="12" r:id="rId3"/>
    <sheet name="Liste" sheetId="3" r:id="rId4"/>
    <sheet name="BU (Berufsunfähigkeit)" sheetId="16" r:id="rId5"/>
    <sheet name="EU (Erwerbsunfähigkeit)" sheetId="17" state="hidden" r:id="rId6"/>
    <sheet name="Vorgaben Dropdown" sheetId="4" state="hidden" r:id="rId7"/>
    <sheet name="Vertragsarten" sheetId="5" state="hidden" r:id="rId8"/>
    <sheet name="Regelaltersgrenze GRV" sheetId="6" state="hidden" r:id="rId9"/>
    <sheet name="Daten §10a EStG" sheetId="18" r:id="rId10"/>
    <sheet name="Schweigepflichtentbindgserkl l" sheetId="9" r:id="rId11"/>
  </sheets>
  <definedNames>
    <definedName name="_xlnm.Print_Area" localSheetId="1">Antrag!$A$1:$J$207</definedName>
    <definedName name="_xlnm.Print_Area" localSheetId="4">'BU (Berufsunfähigkeit)'!$A$1:$T$117</definedName>
    <definedName name="_xlnm.Print_Area" localSheetId="9">'Daten §10a EStG'!$A$1:$AU$120</definedName>
    <definedName name="_xlnm.Print_Area" localSheetId="5">'EU (Erwerbsunfähigkeit)'!$A$1:$K$121</definedName>
    <definedName name="_xlnm.Print_Area" localSheetId="3">Liste!$A$1:$AE$139</definedName>
    <definedName name="_xlnm.Print_Area" localSheetId="10">'Schweigepflichtentbindgserkl l'!$A$1:$J$73</definedName>
    <definedName name="_xlnm.Print_Area" localSheetId="0">Vorblatt!$A$1:$N$31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7" i="16" l="1"/>
  <c r="C116" i="16"/>
  <c r="C115" i="16"/>
  <c r="C114" i="16"/>
  <c r="C113" i="16"/>
  <c r="C112" i="16"/>
  <c r="C111" i="16"/>
  <c r="C110" i="16"/>
  <c r="C109" i="16"/>
  <c r="C108" i="16"/>
  <c r="C107" i="16"/>
  <c r="C106" i="16"/>
  <c r="C105" i="16"/>
  <c r="C104" i="16"/>
  <c r="C103" i="16"/>
  <c r="C102" i="16"/>
  <c r="C101" i="16"/>
  <c r="C100" i="16"/>
  <c r="C99" i="16"/>
  <c r="C98" i="16"/>
  <c r="C97" i="16"/>
  <c r="C96" i="16"/>
  <c r="C95" i="16"/>
  <c r="C93" i="16"/>
  <c r="C94"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N39" i="3"/>
  <c r="O39" i="3" s="1"/>
  <c r="P39" i="3" l="1"/>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40" i="3"/>
  <c r="O40" i="3" s="1"/>
  <c r="N41" i="3"/>
  <c r="O134" i="3"/>
  <c r="O135" i="3"/>
  <c r="O136" i="3"/>
  <c r="O137" i="3"/>
  <c r="O138" i="3"/>
  <c r="O139"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41" i="3"/>
  <c r="O42" i="3"/>
  <c r="O43" i="3"/>
  <c r="O44" i="3"/>
  <c r="O45" i="3"/>
  <c r="O46" i="3"/>
  <c r="M39" i="3"/>
  <c r="A93" i="7"/>
  <c r="A54" i="7" l="1"/>
  <c r="E63" i="7" l="1"/>
  <c r="A63" i="7"/>
  <c r="A60" i="7"/>
  <c r="A61" i="7"/>
  <c r="A59" i="7"/>
  <c r="C57" i="7"/>
  <c r="A55" i="7"/>
  <c r="A109" i="7"/>
  <c r="A111" i="7" l="1"/>
  <c r="A110" i="7"/>
  <c r="A97" i="7" l="1"/>
  <c r="E106" i="7" l="1"/>
  <c r="B106" i="7"/>
  <c r="A106" i="7"/>
  <c r="F114" i="7"/>
  <c r="A114" i="7"/>
  <c r="A113" i="7"/>
  <c r="A103" i="7"/>
  <c r="D101" i="7"/>
  <c r="B101" i="7"/>
  <c r="H97" i="7"/>
  <c r="H99" i="7"/>
  <c r="B99" i="7"/>
  <c r="B97" i="7"/>
  <c r="AA41" i="3" l="1"/>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M29" i="3" l="1"/>
  <c r="O21" i="18" l="1"/>
  <c r="P21" i="18"/>
  <c r="Q21" i="18"/>
  <c r="O22" i="18"/>
  <c r="P22" i="18"/>
  <c r="Q22" i="18"/>
  <c r="O23" i="18"/>
  <c r="P23" i="18"/>
  <c r="Q23" i="18"/>
  <c r="O24" i="18"/>
  <c r="P24" i="18"/>
  <c r="Q24" i="18"/>
  <c r="O25" i="18"/>
  <c r="P25" i="18"/>
  <c r="Q25" i="18"/>
  <c r="O26" i="18"/>
  <c r="P26" i="18"/>
  <c r="Q26" i="18"/>
  <c r="O27" i="18"/>
  <c r="P27" i="18"/>
  <c r="Q27" i="18"/>
  <c r="O28" i="18"/>
  <c r="P28" i="18"/>
  <c r="Q28" i="18"/>
  <c r="O29" i="18"/>
  <c r="P29" i="18"/>
  <c r="Q29" i="18"/>
  <c r="O30" i="18"/>
  <c r="P30" i="18"/>
  <c r="Q30" i="18"/>
  <c r="O31" i="18"/>
  <c r="P31" i="18"/>
  <c r="Q31" i="18"/>
  <c r="O32" i="18"/>
  <c r="P32" i="18"/>
  <c r="Q32" i="18"/>
  <c r="O33" i="18"/>
  <c r="P33" i="18"/>
  <c r="Q33" i="18"/>
  <c r="O34" i="18"/>
  <c r="P34" i="18"/>
  <c r="Q34" i="18"/>
  <c r="O35" i="18"/>
  <c r="P35" i="18"/>
  <c r="Q35" i="18"/>
  <c r="O36" i="18"/>
  <c r="P36" i="18"/>
  <c r="Q36" i="18"/>
  <c r="O37" i="18"/>
  <c r="P37" i="18"/>
  <c r="Q37" i="18"/>
  <c r="O38" i="18"/>
  <c r="P38" i="18"/>
  <c r="Q38" i="18"/>
  <c r="O39" i="18"/>
  <c r="P39" i="18"/>
  <c r="Q39" i="18"/>
  <c r="O40" i="18"/>
  <c r="P40" i="18"/>
  <c r="Q40" i="18"/>
  <c r="O41" i="18"/>
  <c r="P41" i="18"/>
  <c r="Q41" i="18"/>
  <c r="O42" i="18"/>
  <c r="P42" i="18"/>
  <c r="Q42" i="18"/>
  <c r="O43" i="18"/>
  <c r="P43" i="18"/>
  <c r="Q43" i="18"/>
  <c r="O44" i="18"/>
  <c r="P44" i="18"/>
  <c r="Q44" i="18"/>
  <c r="O45" i="18"/>
  <c r="P45" i="18"/>
  <c r="Q45" i="18"/>
  <c r="O46" i="18"/>
  <c r="P46" i="18"/>
  <c r="Q46" i="18"/>
  <c r="O47" i="18"/>
  <c r="P47" i="18"/>
  <c r="Q47" i="18"/>
  <c r="O48" i="18"/>
  <c r="P48" i="18"/>
  <c r="Q48" i="18"/>
  <c r="O49" i="18"/>
  <c r="P49" i="18"/>
  <c r="Q49" i="18"/>
  <c r="O50" i="18"/>
  <c r="P50" i="18"/>
  <c r="Q50" i="18"/>
  <c r="O51" i="18"/>
  <c r="P51" i="18"/>
  <c r="Q51" i="18"/>
  <c r="O52" i="18"/>
  <c r="P52" i="18"/>
  <c r="Q52" i="18"/>
  <c r="O53" i="18"/>
  <c r="P53" i="18"/>
  <c r="Q53" i="18"/>
  <c r="O54" i="18"/>
  <c r="P54" i="18"/>
  <c r="Q54" i="18"/>
  <c r="O55" i="18"/>
  <c r="P55" i="18"/>
  <c r="Q55" i="18"/>
  <c r="O56" i="18"/>
  <c r="P56" i="18"/>
  <c r="Q56" i="18"/>
  <c r="O57" i="18"/>
  <c r="P57" i="18"/>
  <c r="Q57" i="18"/>
  <c r="O58" i="18"/>
  <c r="P58" i="18"/>
  <c r="Q58" i="18"/>
  <c r="O59" i="18"/>
  <c r="P59" i="18"/>
  <c r="Q59" i="18"/>
  <c r="O60" i="18"/>
  <c r="P60" i="18"/>
  <c r="Q60" i="18"/>
  <c r="O61" i="18"/>
  <c r="P61" i="18"/>
  <c r="Q61" i="18"/>
  <c r="O62" i="18"/>
  <c r="P62" i="18"/>
  <c r="Q62" i="18"/>
  <c r="O63" i="18"/>
  <c r="P63" i="18"/>
  <c r="Q63" i="18"/>
  <c r="O64" i="18"/>
  <c r="P64" i="18"/>
  <c r="Q64" i="18"/>
  <c r="O65" i="18"/>
  <c r="P65" i="18"/>
  <c r="Q65" i="18"/>
  <c r="O66" i="18"/>
  <c r="P66" i="18"/>
  <c r="Q66" i="18"/>
  <c r="O67" i="18"/>
  <c r="P67" i="18"/>
  <c r="Q67" i="18"/>
  <c r="O68" i="18"/>
  <c r="P68" i="18"/>
  <c r="Q68" i="18"/>
  <c r="O69" i="18"/>
  <c r="P69" i="18"/>
  <c r="Q69" i="18"/>
  <c r="O70" i="18"/>
  <c r="P70" i="18"/>
  <c r="Q70" i="18"/>
  <c r="O71" i="18"/>
  <c r="P71" i="18"/>
  <c r="Q71" i="18"/>
  <c r="O72" i="18"/>
  <c r="P72" i="18"/>
  <c r="Q72" i="18"/>
  <c r="O73" i="18"/>
  <c r="P73" i="18"/>
  <c r="Q73" i="18"/>
  <c r="O74" i="18"/>
  <c r="P74" i="18"/>
  <c r="Q74" i="18"/>
  <c r="O75" i="18"/>
  <c r="P75" i="18"/>
  <c r="Q75" i="18"/>
  <c r="O76" i="18"/>
  <c r="P76" i="18"/>
  <c r="Q76" i="18"/>
  <c r="O77" i="18"/>
  <c r="P77" i="18"/>
  <c r="Q77" i="18"/>
  <c r="O78" i="18"/>
  <c r="P78" i="18"/>
  <c r="Q78" i="18"/>
  <c r="O79" i="18"/>
  <c r="P79" i="18"/>
  <c r="Q79" i="18"/>
  <c r="O80" i="18"/>
  <c r="P80" i="18"/>
  <c r="Q80" i="18"/>
  <c r="O81" i="18"/>
  <c r="P81" i="18"/>
  <c r="Q81" i="18"/>
  <c r="O82" i="18"/>
  <c r="P82" i="18"/>
  <c r="Q82" i="18"/>
  <c r="O83" i="18"/>
  <c r="P83" i="18"/>
  <c r="Q83" i="18"/>
  <c r="O84" i="18"/>
  <c r="P84" i="18"/>
  <c r="Q84" i="18"/>
  <c r="O85" i="18"/>
  <c r="P85" i="18"/>
  <c r="Q85" i="18"/>
  <c r="O86" i="18"/>
  <c r="P86" i="18"/>
  <c r="Q86" i="18"/>
  <c r="O87" i="18"/>
  <c r="P87" i="18"/>
  <c r="Q87" i="18"/>
  <c r="O88" i="18"/>
  <c r="P88" i="18"/>
  <c r="Q88" i="18"/>
  <c r="O89" i="18"/>
  <c r="P89" i="18"/>
  <c r="Q89" i="18"/>
  <c r="O90" i="18"/>
  <c r="P90" i="18"/>
  <c r="Q90" i="18"/>
  <c r="O91" i="18"/>
  <c r="P91" i="18"/>
  <c r="Q91" i="18"/>
  <c r="O92" i="18"/>
  <c r="P92" i="18"/>
  <c r="Q92" i="18"/>
  <c r="O93" i="18"/>
  <c r="P93" i="18"/>
  <c r="Q93" i="18"/>
  <c r="O94" i="18"/>
  <c r="P94" i="18"/>
  <c r="Q94" i="18"/>
  <c r="O95" i="18"/>
  <c r="P95" i="18"/>
  <c r="Q95" i="18"/>
  <c r="O96" i="18"/>
  <c r="P96" i="18"/>
  <c r="Q96" i="18"/>
  <c r="O97" i="18"/>
  <c r="P97" i="18"/>
  <c r="Q97" i="18"/>
  <c r="O98" i="18"/>
  <c r="P98" i="18"/>
  <c r="Q98" i="18"/>
  <c r="O99" i="18"/>
  <c r="P99" i="18"/>
  <c r="Q99" i="18"/>
  <c r="O100" i="18"/>
  <c r="P100" i="18"/>
  <c r="Q100" i="18"/>
  <c r="O101" i="18"/>
  <c r="P101" i="18"/>
  <c r="Q101" i="18"/>
  <c r="O102" i="18"/>
  <c r="P102" i="18"/>
  <c r="Q102" i="18"/>
  <c r="O103" i="18"/>
  <c r="P103" i="18"/>
  <c r="Q103" i="18"/>
  <c r="O104" i="18"/>
  <c r="P104" i="18"/>
  <c r="Q104" i="18"/>
  <c r="O105" i="18"/>
  <c r="P105" i="18"/>
  <c r="Q105" i="18"/>
  <c r="O106" i="18"/>
  <c r="P106" i="18"/>
  <c r="Q106" i="18"/>
  <c r="O107" i="18"/>
  <c r="P107" i="18"/>
  <c r="Q107" i="18"/>
  <c r="O108" i="18"/>
  <c r="P108" i="18"/>
  <c r="Q108" i="18"/>
  <c r="O109" i="18"/>
  <c r="P109" i="18"/>
  <c r="Q109" i="18"/>
  <c r="O110" i="18"/>
  <c r="P110" i="18"/>
  <c r="Q110" i="18"/>
  <c r="O111" i="18"/>
  <c r="P111" i="18"/>
  <c r="Q111" i="18"/>
  <c r="O112" i="18"/>
  <c r="P112" i="18"/>
  <c r="Q112" i="18"/>
  <c r="O113" i="18"/>
  <c r="P113" i="18"/>
  <c r="Q113" i="18"/>
  <c r="O114" i="18"/>
  <c r="P114" i="18"/>
  <c r="Q114" i="18"/>
  <c r="O115" i="18"/>
  <c r="P115" i="18"/>
  <c r="Q115" i="18"/>
  <c r="O116" i="18"/>
  <c r="P116" i="18"/>
  <c r="Q116" i="18"/>
  <c r="O117" i="18"/>
  <c r="P117" i="18"/>
  <c r="Q117" i="18"/>
  <c r="O118" i="18"/>
  <c r="P118" i="18"/>
  <c r="Q118" i="18"/>
  <c r="O119" i="18"/>
  <c r="P119" i="18"/>
  <c r="Q119" i="18"/>
  <c r="O120" i="18"/>
  <c r="P120" i="18"/>
  <c r="Q120" i="18"/>
  <c r="Q20" i="18"/>
  <c r="P20" i="18"/>
  <c r="O20" i="18"/>
  <c r="I22" i="17"/>
  <c r="I21" i="17"/>
  <c r="Q17"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8" i="16"/>
  <c r="Q19" i="16"/>
  <c r="Q20" i="16"/>
  <c r="L24" i="3" l="1"/>
  <c r="B31" i="18"/>
  <c r="C31" i="18"/>
  <c r="B32" i="18"/>
  <c r="C32" i="18"/>
  <c r="B33" i="18"/>
  <c r="C33" i="18"/>
  <c r="B34" i="18"/>
  <c r="C34" i="18"/>
  <c r="B35" i="18"/>
  <c r="C35" i="18"/>
  <c r="B36" i="18"/>
  <c r="C36" i="18"/>
  <c r="B37" i="18"/>
  <c r="C37" i="18"/>
  <c r="B38" i="18"/>
  <c r="C38" i="18"/>
  <c r="B39" i="18"/>
  <c r="C39" i="18"/>
  <c r="B40" i="18"/>
  <c r="C40" i="18"/>
  <c r="B41" i="18"/>
  <c r="C41" i="18"/>
  <c r="B42" i="18"/>
  <c r="C42" i="18"/>
  <c r="B43" i="18"/>
  <c r="C43" i="18"/>
  <c r="B44" i="18"/>
  <c r="C44" i="18"/>
  <c r="B45" i="18"/>
  <c r="C45" i="18"/>
  <c r="B46" i="18"/>
  <c r="C46" i="18"/>
  <c r="B47" i="18"/>
  <c r="C47" i="18"/>
  <c r="B48" i="18"/>
  <c r="C48" i="18"/>
  <c r="B49" i="18"/>
  <c r="C49" i="18"/>
  <c r="B50" i="18"/>
  <c r="C50" i="18"/>
  <c r="B51" i="18"/>
  <c r="C51" i="18"/>
  <c r="B52" i="18"/>
  <c r="C52" i="18"/>
  <c r="B53" i="18"/>
  <c r="C53" i="18"/>
  <c r="B54" i="18"/>
  <c r="C54" i="18"/>
  <c r="B55" i="18"/>
  <c r="C55" i="18"/>
  <c r="B56" i="18"/>
  <c r="C56" i="18"/>
  <c r="B57" i="18"/>
  <c r="C57" i="18"/>
  <c r="B58" i="18"/>
  <c r="C58" i="18"/>
  <c r="B59" i="18"/>
  <c r="C59" i="18"/>
  <c r="B60" i="18"/>
  <c r="C60" i="18"/>
  <c r="B61" i="18"/>
  <c r="C61" i="18"/>
  <c r="B62" i="18"/>
  <c r="C62" i="18"/>
  <c r="B63" i="18"/>
  <c r="C63" i="18"/>
  <c r="B64" i="18"/>
  <c r="C64" i="18"/>
  <c r="B65" i="18"/>
  <c r="C65" i="18"/>
  <c r="B66" i="18"/>
  <c r="C66" i="18"/>
  <c r="B67" i="18"/>
  <c r="C67" i="18"/>
  <c r="B68" i="18"/>
  <c r="C68" i="18"/>
  <c r="B69" i="18"/>
  <c r="C69" i="18"/>
  <c r="B70" i="18"/>
  <c r="C70" i="18"/>
  <c r="B71" i="18"/>
  <c r="C71" i="18"/>
  <c r="B72" i="18"/>
  <c r="C72" i="18"/>
  <c r="B73" i="18"/>
  <c r="C73" i="18"/>
  <c r="B74" i="18"/>
  <c r="C74" i="18"/>
  <c r="B75" i="18"/>
  <c r="C75" i="18"/>
  <c r="B76" i="18"/>
  <c r="C76" i="18"/>
  <c r="B77" i="18"/>
  <c r="C77" i="18"/>
  <c r="B78" i="18"/>
  <c r="C78" i="18"/>
  <c r="B79" i="18"/>
  <c r="C79" i="18"/>
  <c r="B80" i="18"/>
  <c r="C80" i="18"/>
  <c r="B81" i="18"/>
  <c r="C81" i="18"/>
  <c r="B82" i="18"/>
  <c r="C82" i="18"/>
  <c r="B83" i="18"/>
  <c r="C83" i="18"/>
  <c r="B84" i="18"/>
  <c r="C84" i="18"/>
  <c r="B85" i="18"/>
  <c r="C85" i="18"/>
  <c r="B86" i="18"/>
  <c r="C86" i="18"/>
  <c r="B87" i="18"/>
  <c r="C87" i="18"/>
  <c r="B88" i="18"/>
  <c r="C88" i="18"/>
  <c r="B89" i="18"/>
  <c r="C89" i="18"/>
  <c r="B90" i="18"/>
  <c r="C90" i="18"/>
  <c r="B91" i="18"/>
  <c r="C91" i="18"/>
  <c r="B92" i="18"/>
  <c r="C92" i="18"/>
  <c r="B93" i="18"/>
  <c r="C93" i="18"/>
  <c r="B94" i="18"/>
  <c r="C94" i="18"/>
  <c r="B95" i="18"/>
  <c r="C95" i="18"/>
  <c r="B96" i="18"/>
  <c r="C96" i="18"/>
  <c r="B97" i="18"/>
  <c r="C97" i="18"/>
  <c r="B98" i="18"/>
  <c r="C98" i="18"/>
  <c r="B99" i="18"/>
  <c r="C99" i="18"/>
  <c r="B100" i="18"/>
  <c r="C100" i="18"/>
  <c r="B101" i="18"/>
  <c r="C101" i="18"/>
  <c r="B102" i="18"/>
  <c r="C102" i="18"/>
  <c r="B103" i="18"/>
  <c r="C103" i="18"/>
  <c r="B104" i="18"/>
  <c r="C104" i="18"/>
  <c r="B105" i="18"/>
  <c r="C105" i="18"/>
  <c r="B106" i="18"/>
  <c r="C106" i="18"/>
  <c r="B107" i="18"/>
  <c r="C107" i="18"/>
  <c r="B108" i="18"/>
  <c r="C108" i="18"/>
  <c r="B109" i="18"/>
  <c r="C109" i="18"/>
  <c r="B110" i="18"/>
  <c r="C110" i="18"/>
  <c r="B111" i="18"/>
  <c r="C111" i="18"/>
  <c r="B112" i="18"/>
  <c r="C112" i="18"/>
  <c r="B113" i="18"/>
  <c r="C113" i="18"/>
  <c r="B114" i="18"/>
  <c r="C114" i="18"/>
  <c r="B115" i="18"/>
  <c r="C115" i="18"/>
  <c r="B116" i="18"/>
  <c r="C116" i="18"/>
  <c r="B117" i="18"/>
  <c r="C117" i="18"/>
  <c r="B118" i="18"/>
  <c r="C118" i="18"/>
  <c r="B119" i="18"/>
  <c r="C119" i="18"/>
  <c r="B120" i="18"/>
  <c r="C120" i="18"/>
  <c r="B21" i="18"/>
  <c r="C21" i="18"/>
  <c r="B22" i="18"/>
  <c r="C22" i="18"/>
  <c r="B23" i="18"/>
  <c r="C23" i="18"/>
  <c r="B24" i="18"/>
  <c r="C24" i="18"/>
  <c r="B25" i="18"/>
  <c r="C25" i="18"/>
  <c r="B26" i="18"/>
  <c r="C26" i="18"/>
  <c r="B27" i="18"/>
  <c r="C27" i="18"/>
  <c r="B28" i="18"/>
  <c r="C28" i="18"/>
  <c r="B29" i="18"/>
  <c r="C29" i="18"/>
  <c r="B30" i="18"/>
  <c r="C30" i="18"/>
  <c r="C20" i="18"/>
  <c r="B20" i="18"/>
  <c r="B21" i="17"/>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21" i="18"/>
  <c r="A20" i="18"/>
  <c r="C16" i="18"/>
  <c r="C15" i="18"/>
  <c r="C14" i="18"/>
  <c r="B17" i="16"/>
  <c r="U17" i="16" l="1"/>
  <c r="G26" i="3" l="1"/>
  <c r="B117" i="16"/>
  <c r="A117" i="16"/>
  <c r="B116" i="16"/>
  <c r="A116" i="16"/>
  <c r="B115" i="16"/>
  <c r="A115" i="16"/>
  <c r="B114" i="16"/>
  <c r="A114" i="16"/>
  <c r="B113" i="16"/>
  <c r="A113" i="16"/>
  <c r="B112" i="16"/>
  <c r="A112" i="16"/>
  <c r="B111" i="16"/>
  <c r="A111" i="16"/>
  <c r="B110" i="16"/>
  <c r="A110" i="16"/>
  <c r="B109" i="16"/>
  <c r="A109" i="16"/>
  <c r="B108" i="16"/>
  <c r="A108" i="16"/>
  <c r="B107" i="16"/>
  <c r="A107" i="16"/>
  <c r="B106" i="16"/>
  <c r="A106" i="16"/>
  <c r="B105" i="16"/>
  <c r="A105" i="16"/>
  <c r="B104" i="16"/>
  <c r="A104" i="16"/>
  <c r="B103" i="16"/>
  <c r="A103" i="16"/>
  <c r="B102" i="16"/>
  <c r="A102" i="16"/>
  <c r="B101" i="16"/>
  <c r="A101" i="16"/>
  <c r="B100" i="16"/>
  <c r="A100" i="16"/>
  <c r="B99" i="16"/>
  <c r="A99" i="16"/>
  <c r="B98" i="16"/>
  <c r="A98" i="16"/>
  <c r="B97" i="16"/>
  <c r="A97" i="16"/>
  <c r="B96" i="16"/>
  <c r="A96" i="16"/>
  <c r="B95" i="16"/>
  <c r="A95" i="16"/>
  <c r="B94" i="16"/>
  <c r="A94" i="16"/>
  <c r="B93" i="16"/>
  <c r="A93" i="16"/>
  <c r="B92" i="16"/>
  <c r="A92" i="16"/>
  <c r="B91" i="16"/>
  <c r="A91" i="16"/>
  <c r="B90" i="16"/>
  <c r="A90" i="16"/>
  <c r="B89" i="16"/>
  <c r="A89" i="16"/>
  <c r="B88" i="16"/>
  <c r="A88" i="16"/>
  <c r="B87" i="16"/>
  <c r="A87" i="16"/>
  <c r="B86" i="16"/>
  <c r="A86" i="16"/>
  <c r="B85" i="16"/>
  <c r="A85" i="16"/>
  <c r="B84" i="16"/>
  <c r="A84" i="16"/>
  <c r="B83" i="16"/>
  <c r="A83" i="16"/>
  <c r="B82" i="16"/>
  <c r="A82" i="16"/>
  <c r="B81" i="16"/>
  <c r="A81" i="16"/>
  <c r="B80" i="16"/>
  <c r="A80" i="16"/>
  <c r="B79" i="16"/>
  <c r="A79" i="16"/>
  <c r="B78" i="16"/>
  <c r="A78" i="16"/>
  <c r="B77" i="16"/>
  <c r="A77" i="16"/>
  <c r="B76" i="16"/>
  <c r="A76" i="16"/>
  <c r="B75" i="16"/>
  <c r="A75" i="16"/>
  <c r="B74" i="16"/>
  <c r="A74" i="16"/>
  <c r="B73" i="16"/>
  <c r="A73" i="16"/>
  <c r="B72" i="16"/>
  <c r="A72" i="16"/>
  <c r="B71" i="16"/>
  <c r="A71" i="16"/>
  <c r="B70" i="16"/>
  <c r="A70" i="16"/>
  <c r="B69" i="16"/>
  <c r="A69" i="16"/>
  <c r="B68" i="16"/>
  <c r="A68"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42" i="16"/>
  <c r="A42" i="16"/>
  <c r="B41" i="16"/>
  <c r="A41" i="16"/>
  <c r="B40" i="16"/>
  <c r="A40"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A17" i="16"/>
  <c r="A86" i="17"/>
  <c r="B86" i="17"/>
  <c r="A87" i="17"/>
  <c r="B87" i="17"/>
  <c r="A88" i="17"/>
  <c r="B88" i="17"/>
  <c r="A89" i="17"/>
  <c r="B89"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B22" i="17"/>
  <c r="B23" i="17"/>
  <c r="U26" i="16" l="1"/>
  <c r="K26" i="16"/>
  <c r="M26" i="16"/>
  <c r="L26" i="16"/>
  <c r="K46" i="16"/>
  <c r="L46" i="16"/>
  <c r="M46" i="16"/>
  <c r="U46" i="16"/>
  <c r="U50" i="16"/>
  <c r="K50" i="16"/>
  <c r="L50" i="16"/>
  <c r="M50" i="16"/>
  <c r="K54" i="16"/>
  <c r="L54" i="16"/>
  <c r="M54" i="16"/>
  <c r="U54" i="16"/>
  <c r="K62" i="16"/>
  <c r="L62" i="16"/>
  <c r="U62" i="16"/>
  <c r="M62" i="16"/>
  <c r="U74" i="16"/>
  <c r="K74" i="16"/>
  <c r="L74" i="16"/>
  <c r="M74" i="16"/>
  <c r="U82" i="16"/>
  <c r="L82" i="16"/>
  <c r="K82" i="16"/>
  <c r="M82" i="16"/>
  <c r="K86" i="16"/>
  <c r="L86" i="16"/>
  <c r="M86" i="16"/>
  <c r="U86" i="16"/>
  <c r="U90" i="16"/>
  <c r="L90" i="16"/>
  <c r="K90" i="16"/>
  <c r="M90" i="16"/>
  <c r="K94" i="16"/>
  <c r="U94" i="16"/>
  <c r="L94" i="16"/>
  <c r="M94" i="16"/>
  <c r="U98" i="16"/>
  <c r="K98" i="16"/>
  <c r="L98" i="16"/>
  <c r="M98" i="16"/>
  <c r="K102" i="16"/>
  <c r="L102" i="16"/>
  <c r="U102" i="16"/>
  <c r="M102" i="16"/>
  <c r="U106" i="16"/>
  <c r="L106" i="16"/>
  <c r="K106" i="16"/>
  <c r="M106" i="16"/>
  <c r="K110" i="16"/>
  <c r="L110" i="16"/>
  <c r="M110" i="16"/>
  <c r="U110" i="16"/>
  <c r="U114" i="16"/>
  <c r="L114" i="16"/>
  <c r="K114" i="16"/>
  <c r="M114" i="16"/>
  <c r="U34" i="16"/>
  <c r="K34" i="16"/>
  <c r="M34" i="16"/>
  <c r="L34" i="16"/>
  <c r="K78" i="16"/>
  <c r="L78" i="16"/>
  <c r="M78" i="16"/>
  <c r="U78" i="16"/>
  <c r="L19" i="16"/>
  <c r="M19" i="16"/>
  <c r="U19" i="16"/>
  <c r="K19" i="16"/>
  <c r="L27" i="16"/>
  <c r="M27" i="16"/>
  <c r="U27" i="16"/>
  <c r="K27" i="16"/>
  <c r="L39" i="16"/>
  <c r="U39" i="16"/>
  <c r="M39" i="16"/>
  <c r="K39" i="16"/>
  <c r="L47" i="16"/>
  <c r="U47" i="16"/>
  <c r="K47" i="16"/>
  <c r="M47" i="16"/>
  <c r="L51" i="16"/>
  <c r="M51" i="16"/>
  <c r="U51" i="16"/>
  <c r="K51" i="16"/>
  <c r="L55" i="16"/>
  <c r="U55" i="16"/>
  <c r="M55" i="16"/>
  <c r="K55" i="16"/>
  <c r="L67" i="16"/>
  <c r="M67" i="16"/>
  <c r="U67" i="16"/>
  <c r="K67" i="16"/>
  <c r="L71" i="16"/>
  <c r="U71" i="16"/>
  <c r="K71" i="16"/>
  <c r="M71" i="16"/>
  <c r="U75" i="16"/>
  <c r="K75" i="16"/>
  <c r="L75" i="16"/>
  <c r="M75" i="16"/>
  <c r="U79" i="16"/>
  <c r="K79" i="16"/>
  <c r="M79" i="16"/>
  <c r="L79" i="16"/>
  <c r="U83" i="16"/>
  <c r="K83" i="16"/>
  <c r="L83" i="16"/>
  <c r="M83" i="16"/>
  <c r="U87" i="16"/>
  <c r="K87" i="16"/>
  <c r="M87" i="16"/>
  <c r="L87" i="16"/>
  <c r="U91" i="16"/>
  <c r="K91" i="16"/>
  <c r="L91" i="16"/>
  <c r="M91" i="16"/>
  <c r="U95" i="16"/>
  <c r="K95" i="16"/>
  <c r="M95" i="16"/>
  <c r="L95" i="16"/>
  <c r="U99" i="16"/>
  <c r="L99" i="16"/>
  <c r="M99" i="16"/>
  <c r="K99" i="16"/>
  <c r="U103" i="16"/>
  <c r="K103" i="16"/>
  <c r="M103" i="16"/>
  <c r="L103" i="16"/>
  <c r="K107" i="16"/>
  <c r="L107" i="16"/>
  <c r="M107" i="16"/>
  <c r="U107" i="16"/>
  <c r="U111" i="16"/>
  <c r="K111" i="16"/>
  <c r="M111" i="16"/>
  <c r="L111" i="16"/>
  <c r="L115" i="16"/>
  <c r="U115" i="16"/>
  <c r="M115" i="16"/>
  <c r="K115" i="16"/>
  <c r="K18" i="16"/>
  <c r="L18" i="16"/>
  <c r="M18" i="16"/>
  <c r="K38" i="16"/>
  <c r="L38" i="16"/>
  <c r="M38" i="16"/>
  <c r="U38" i="16"/>
  <c r="U66" i="16"/>
  <c r="K66" i="16"/>
  <c r="M66" i="16"/>
  <c r="L66" i="16"/>
  <c r="L23" i="16"/>
  <c r="U23" i="16"/>
  <c r="M23" i="16"/>
  <c r="K23" i="16"/>
  <c r="L35" i="16"/>
  <c r="M35" i="16"/>
  <c r="U35" i="16"/>
  <c r="K35" i="16"/>
  <c r="L59" i="16"/>
  <c r="M59" i="16"/>
  <c r="U59" i="16"/>
  <c r="K59" i="16"/>
  <c r="M24" i="16"/>
  <c r="K24" i="16"/>
  <c r="U24" i="16"/>
  <c r="L24" i="16"/>
  <c r="M32" i="16"/>
  <c r="K32" i="16"/>
  <c r="U32" i="16"/>
  <c r="L32" i="16"/>
  <c r="M36" i="16"/>
  <c r="K36" i="16"/>
  <c r="U36" i="16"/>
  <c r="L36" i="16"/>
  <c r="M40" i="16"/>
  <c r="K40" i="16"/>
  <c r="U40" i="16"/>
  <c r="L40" i="16"/>
  <c r="M44" i="16"/>
  <c r="L44" i="16"/>
  <c r="K44" i="16"/>
  <c r="U44" i="16"/>
  <c r="M48" i="16"/>
  <c r="U48" i="16"/>
  <c r="L48" i="16"/>
  <c r="K48" i="16"/>
  <c r="M52" i="16"/>
  <c r="K52" i="16"/>
  <c r="L52" i="16"/>
  <c r="U52" i="16"/>
  <c r="M56" i="16"/>
  <c r="U56" i="16"/>
  <c r="K56" i="16"/>
  <c r="L56" i="16"/>
  <c r="M60" i="16"/>
  <c r="U60" i="16"/>
  <c r="K60" i="16"/>
  <c r="L60" i="16"/>
  <c r="M64" i="16"/>
  <c r="U64" i="16"/>
  <c r="K64" i="16"/>
  <c r="L64" i="16"/>
  <c r="M68" i="16"/>
  <c r="L68" i="16"/>
  <c r="U68" i="16"/>
  <c r="K68" i="16"/>
  <c r="M72" i="16"/>
  <c r="U72" i="16"/>
  <c r="K72" i="16"/>
  <c r="L72" i="16"/>
  <c r="L76" i="16"/>
  <c r="K76" i="16"/>
  <c r="U76" i="16"/>
  <c r="M76" i="16"/>
  <c r="U80" i="16"/>
  <c r="M80" i="16"/>
  <c r="K80" i="16"/>
  <c r="L80" i="16"/>
  <c r="L84" i="16"/>
  <c r="K84" i="16"/>
  <c r="M84" i="16"/>
  <c r="U84" i="16"/>
  <c r="U88" i="16"/>
  <c r="M88" i="16"/>
  <c r="K88" i="16"/>
  <c r="L88" i="16"/>
  <c r="U92" i="16"/>
  <c r="L92" i="16"/>
  <c r="K92" i="16"/>
  <c r="M92" i="16"/>
  <c r="U96" i="16"/>
  <c r="L96" i="16"/>
  <c r="M96" i="16"/>
  <c r="K96" i="16"/>
  <c r="L100" i="16"/>
  <c r="U100" i="16"/>
  <c r="K100" i="16"/>
  <c r="M100" i="16"/>
  <c r="M104" i="16"/>
  <c r="U104" i="16"/>
  <c r="K104" i="16"/>
  <c r="L104" i="16"/>
  <c r="L108" i="16"/>
  <c r="K108" i="16"/>
  <c r="M108" i="16"/>
  <c r="U108" i="16"/>
  <c r="L112" i="16"/>
  <c r="U112" i="16"/>
  <c r="M112" i="16"/>
  <c r="K112" i="16"/>
  <c r="L116" i="16"/>
  <c r="U116" i="16"/>
  <c r="K116" i="16"/>
  <c r="M116" i="16"/>
  <c r="K22" i="16"/>
  <c r="L22" i="16"/>
  <c r="U22" i="16"/>
  <c r="M22" i="16"/>
  <c r="U42" i="16"/>
  <c r="K42" i="16"/>
  <c r="M42" i="16"/>
  <c r="L42" i="16"/>
  <c r="K70" i="16"/>
  <c r="M70" i="16"/>
  <c r="U70" i="16"/>
  <c r="L70" i="16"/>
  <c r="L31" i="16"/>
  <c r="U31" i="16"/>
  <c r="K31" i="16"/>
  <c r="M31" i="16"/>
  <c r="L43" i="16"/>
  <c r="M43" i="16"/>
  <c r="U43" i="16"/>
  <c r="K43" i="16"/>
  <c r="L63" i="16"/>
  <c r="U63" i="16"/>
  <c r="M63" i="16"/>
  <c r="K63" i="16"/>
  <c r="M20" i="16"/>
  <c r="K20" i="16"/>
  <c r="U20" i="16"/>
  <c r="L20" i="16"/>
  <c r="M28" i="16"/>
  <c r="U28" i="16"/>
  <c r="K28" i="16"/>
  <c r="L28" i="16"/>
  <c r="K30" i="16"/>
  <c r="L30" i="16"/>
  <c r="U30" i="16"/>
  <c r="M30" i="16"/>
  <c r="U21" i="16"/>
  <c r="L21" i="16"/>
  <c r="M21" i="16"/>
  <c r="K21" i="16"/>
  <c r="U25" i="16"/>
  <c r="K25" i="16"/>
  <c r="L25" i="16"/>
  <c r="M25" i="16"/>
  <c r="U29" i="16"/>
  <c r="L29" i="16"/>
  <c r="K29" i="16"/>
  <c r="M29" i="16"/>
  <c r="U33" i="16"/>
  <c r="K33" i="16"/>
  <c r="L33" i="16"/>
  <c r="M33" i="16"/>
  <c r="U37" i="16"/>
  <c r="L37" i="16"/>
  <c r="M37" i="16"/>
  <c r="K37" i="16"/>
  <c r="U41" i="16"/>
  <c r="K41" i="16"/>
  <c r="L41" i="16"/>
  <c r="M41" i="16"/>
  <c r="U45" i="16"/>
  <c r="L45" i="16"/>
  <c r="K45" i="16"/>
  <c r="M45" i="16"/>
  <c r="U49" i="16"/>
  <c r="K49" i="16"/>
  <c r="L49" i="16"/>
  <c r="M49" i="16"/>
  <c r="U53" i="16"/>
  <c r="M53" i="16"/>
  <c r="K53" i="16"/>
  <c r="L53" i="16"/>
  <c r="U57" i="16"/>
  <c r="K57" i="16"/>
  <c r="L57" i="16"/>
  <c r="M57" i="16"/>
  <c r="U61" i="16"/>
  <c r="L61" i="16"/>
  <c r="K61" i="16"/>
  <c r="M61" i="16"/>
  <c r="U65" i="16"/>
  <c r="K65" i="16"/>
  <c r="M65" i="16"/>
  <c r="L65" i="16"/>
  <c r="U69" i="16"/>
  <c r="K69" i="16"/>
  <c r="M69" i="16"/>
  <c r="L69" i="16"/>
  <c r="U73" i="16"/>
  <c r="L73" i="16"/>
  <c r="K73" i="16"/>
  <c r="M73" i="16"/>
  <c r="U77" i="16"/>
  <c r="K77" i="16"/>
  <c r="L77" i="16"/>
  <c r="M77" i="16"/>
  <c r="U81" i="16"/>
  <c r="K81" i="16"/>
  <c r="L81" i="16"/>
  <c r="M81" i="16"/>
  <c r="U85" i="16"/>
  <c r="K85" i="16"/>
  <c r="L85" i="16"/>
  <c r="M85" i="16"/>
  <c r="U89" i="16"/>
  <c r="M89" i="16"/>
  <c r="K89" i="16"/>
  <c r="L89" i="16"/>
  <c r="U93" i="16"/>
  <c r="K93" i="16"/>
  <c r="L93" i="16"/>
  <c r="M93" i="16"/>
  <c r="U97" i="16"/>
  <c r="K97" i="16"/>
  <c r="M97" i="16"/>
  <c r="L97" i="16"/>
  <c r="U101" i="16"/>
  <c r="M101" i="16"/>
  <c r="K101" i="16"/>
  <c r="L101" i="16"/>
  <c r="U105" i="16"/>
  <c r="M105" i="16"/>
  <c r="K105" i="16"/>
  <c r="L105" i="16"/>
  <c r="U109" i="16"/>
  <c r="K109" i="16"/>
  <c r="L109" i="16"/>
  <c r="M109" i="16"/>
  <c r="U113" i="16"/>
  <c r="K113" i="16"/>
  <c r="M113" i="16"/>
  <c r="L113" i="16"/>
  <c r="U117" i="16"/>
  <c r="K117" i="16"/>
  <c r="M117" i="16"/>
  <c r="L117" i="16"/>
  <c r="U58" i="16"/>
  <c r="K58" i="16"/>
  <c r="L58" i="16"/>
  <c r="M58" i="16"/>
  <c r="A23" i="17"/>
  <c r="A22" i="17"/>
  <c r="A21" i="17"/>
  <c r="C16" i="17"/>
  <c r="C15" i="17"/>
  <c r="C14" i="17"/>
  <c r="C13" i="16"/>
  <c r="C12" i="16"/>
  <c r="C11" i="16"/>
  <c r="C15" i="3"/>
  <c r="U18" i="16" l="1"/>
  <c r="C16" i="3" l="1"/>
  <c r="C14" i="3"/>
  <c r="B133" i="7" l="1"/>
  <c r="D10" i="7" l="1"/>
  <c r="AH40" i="3" l="1"/>
  <c r="AP40" i="3" s="1"/>
  <c r="M40" i="3"/>
  <c r="AG40" i="3" s="1"/>
  <c r="P40" i="3"/>
  <c r="Q40" i="3"/>
  <c r="R40" i="3" s="1"/>
  <c r="T40" i="3"/>
  <c r="S40" i="3" s="1"/>
  <c r="AI40" i="3" s="1"/>
  <c r="V40" i="3"/>
  <c r="Y40" i="3"/>
  <c r="Z40" i="3"/>
  <c r="AA40" i="3" s="1"/>
  <c r="AC40" i="3"/>
  <c r="L40" i="3"/>
  <c r="K40" i="3" s="1"/>
  <c r="R46" i="3"/>
  <c r="R47" i="3"/>
  <c r="R48" i="3"/>
  <c r="R49" i="3"/>
  <c r="R50" i="3"/>
  <c r="AR40" i="3" l="1"/>
  <c r="AQ40" i="3"/>
  <c r="AT40" i="3" s="1"/>
  <c r="W40" i="3"/>
  <c r="X40" i="3" s="1"/>
  <c r="AM40" i="3"/>
  <c r="AN40" i="3"/>
  <c r="AO40" i="3"/>
  <c r="AS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39" i="3"/>
  <c r="AU40" i="3" l="1"/>
  <c r="AJ40" i="3" s="1"/>
  <c r="AK40" i="3"/>
  <c r="U40" i="3" s="1"/>
  <c r="S36" i="3"/>
  <c r="G33" i="3"/>
  <c r="L41" i="3"/>
  <c r="K41" i="3" s="1"/>
  <c r="L42" i="3"/>
  <c r="K42" i="3" s="1"/>
  <c r="L43" i="3"/>
  <c r="K43" i="3" s="1"/>
  <c r="L44" i="3"/>
  <c r="K44" i="3" s="1"/>
  <c r="T39" i="3"/>
  <c r="S39" i="3" s="1"/>
  <c r="J22" i="7" l="1"/>
  <c r="AH49" i="3" l="1"/>
  <c r="AH50" i="3"/>
  <c r="AH51" i="3"/>
  <c r="AH52" i="3"/>
  <c r="AH53" i="3"/>
  <c r="AH54" i="3"/>
  <c r="AH55" i="3"/>
  <c r="AH56" i="3"/>
  <c r="AH57" i="3"/>
  <c r="AH58" i="3"/>
  <c r="AH59" i="3"/>
  <c r="AH60" i="3"/>
  <c r="AH61" i="3"/>
  <c r="AH62" i="3"/>
  <c r="AP62" i="3" s="1"/>
  <c r="AH63" i="3"/>
  <c r="AH64" i="3"/>
  <c r="AP64" i="3" s="1"/>
  <c r="AH65" i="3"/>
  <c r="AP65" i="3" s="1"/>
  <c r="AH66" i="3"/>
  <c r="AH67" i="3"/>
  <c r="AH68" i="3"/>
  <c r="AH69" i="3"/>
  <c r="AQ69" i="3" s="1"/>
  <c r="AH70" i="3"/>
  <c r="AP70" i="3" s="1"/>
  <c r="AH71" i="3"/>
  <c r="AP71" i="3" s="1"/>
  <c r="AH72" i="3"/>
  <c r="AH73" i="3"/>
  <c r="AH74" i="3"/>
  <c r="AQ74" i="3" s="1"/>
  <c r="AH75" i="3"/>
  <c r="AH76" i="3"/>
  <c r="AR76" i="3" s="1"/>
  <c r="AH77" i="3"/>
  <c r="AH78" i="3"/>
  <c r="AR78" i="3" s="1"/>
  <c r="AH79" i="3"/>
  <c r="AH80" i="3"/>
  <c r="AH81" i="3"/>
  <c r="AQ81" i="3" s="1"/>
  <c r="AH82" i="3"/>
  <c r="AH83" i="3"/>
  <c r="AH84" i="3"/>
  <c r="AH85" i="3"/>
  <c r="AH86" i="3"/>
  <c r="AH87" i="3"/>
  <c r="AH88" i="3"/>
  <c r="AH89" i="3"/>
  <c r="AP89" i="3" s="1"/>
  <c r="AH90" i="3"/>
  <c r="AH91" i="3"/>
  <c r="AH92" i="3"/>
  <c r="AQ92" i="3" s="1"/>
  <c r="AH93" i="3"/>
  <c r="AH94" i="3"/>
  <c r="AH95" i="3"/>
  <c r="AP95" i="3" s="1"/>
  <c r="AH96" i="3"/>
  <c r="AQ96" i="3" s="1"/>
  <c r="AH97" i="3"/>
  <c r="AP97" i="3" s="1"/>
  <c r="AH98" i="3"/>
  <c r="AQ98" i="3" s="1"/>
  <c r="AH99" i="3"/>
  <c r="AQ99" i="3" s="1"/>
  <c r="AH100" i="3"/>
  <c r="AR100" i="3" s="1"/>
  <c r="AH101" i="3"/>
  <c r="AH102" i="3"/>
  <c r="AH103" i="3"/>
  <c r="AH104" i="3"/>
  <c r="AH105" i="3"/>
  <c r="AH106" i="3"/>
  <c r="AH107" i="3"/>
  <c r="AQ107" i="3" s="1"/>
  <c r="AH108" i="3"/>
  <c r="AH109" i="3"/>
  <c r="AH110" i="3"/>
  <c r="AH111" i="3"/>
  <c r="AH112" i="3"/>
  <c r="AR112" i="3" s="1"/>
  <c r="AH113" i="3"/>
  <c r="AH114" i="3"/>
  <c r="AP114" i="3" s="1"/>
  <c r="AH115" i="3"/>
  <c r="AQ115" i="3" s="1"/>
  <c r="AH116" i="3"/>
  <c r="AH117" i="3"/>
  <c r="AH118" i="3"/>
  <c r="AH119" i="3"/>
  <c r="AR119" i="3" s="1"/>
  <c r="AH120" i="3"/>
  <c r="AR120" i="3" s="1"/>
  <c r="AH121" i="3"/>
  <c r="AH122" i="3"/>
  <c r="AH123" i="3"/>
  <c r="AH124" i="3"/>
  <c r="AR124" i="3" s="1"/>
  <c r="AH125" i="3"/>
  <c r="AH126" i="3"/>
  <c r="AH127" i="3"/>
  <c r="AQ127" i="3" s="1"/>
  <c r="AH128" i="3"/>
  <c r="AP128" i="3" s="1"/>
  <c r="AH129" i="3"/>
  <c r="AH130" i="3"/>
  <c r="AP130" i="3" s="1"/>
  <c r="AH131" i="3"/>
  <c r="AH132" i="3"/>
  <c r="AQ132" i="3" s="1"/>
  <c r="AH133" i="3"/>
  <c r="AH134" i="3"/>
  <c r="AH135" i="3"/>
  <c r="AR135" i="3" s="1"/>
  <c r="AH136" i="3"/>
  <c r="AH137" i="3"/>
  <c r="AH138" i="3"/>
  <c r="AH139" i="3"/>
  <c r="AH41" i="3"/>
  <c r="AH42" i="3"/>
  <c r="AR42" i="3" s="1"/>
  <c r="AH43" i="3"/>
  <c r="AP43" i="3" s="1"/>
  <c r="AH44" i="3"/>
  <c r="AH45" i="3"/>
  <c r="AH46" i="3"/>
  <c r="AQ46" i="3" s="1"/>
  <c r="AH47" i="3"/>
  <c r="AP47" i="3" s="1"/>
  <c r="AH48" i="3"/>
  <c r="T41" i="3"/>
  <c r="S41" i="3" s="1"/>
  <c r="T42" i="3"/>
  <c r="S42" i="3" s="1"/>
  <c r="T43" i="3"/>
  <c r="S43" i="3" s="1"/>
  <c r="T44" i="3"/>
  <c r="S44" i="3" s="1"/>
  <c r="T45" i="3"/>
  <c r="S45" i="3" s="1"/>
  <c r="T46" i="3"/>
  <c r="S46" i="3" s="1"/>
  <c r="T47" i="3"/>
  <c r="S47" i="3" s="1"/>
  <c r="T48" i="3"/>
  <c r="S48" i="3" s="1"/>
  <c r="T49" i="3"/>
  <c r="S49" i="3" s="1"/>
  <c r="T50" i="3"/>
  <c r="S50" i="3" s="1"/>
  <c r="T51" i="3"/>
  <c r="S51" i="3" s="1"/>
  <c r="T52" i="3"/>
  <c r="S52" i="3" s="1"/>
  <c r="T53" i="3"/>
  <c r="S53" i="3" s="1"/>
  <c r="T54" i="3"/>
  <c r="S54" i="3" s="1"/>
  <c r="T55" i="3"/>
  <c r="S55" i="3" s="1"/>
  <c r="T56" i="3"/>
  <c r="S56" i="3" s="1"/>
  <c r="T57" i="3"/>
  <c r="S57" i="3" s="1"/>
  <c r="T58" i="3"/>
  <c r="S58" i="3" s="1"/>
  <c r="T59" i="3"/>
  <c r="S59" i="3" s="1"/>
  <c r="T60" i="3"/>
  <c r="S60" i="3" s="1"/>
  <c r="T61" i="3"/>
  <c r="S61" i="3" s="1"/>
  <c r="T62" i="3"/>
  <c r="S62" i="3" s="1"/>
  <c r="T63" i="3"/>
  <c r="S63" i="3" s="1"/>
  <c r="T64" i="3"/>
  <c r="S64" i="3" s="1"/>
  <c r="T65" i="3"/>
  <c r="S65" i="3" s="1"/>
  <c r="T66" i="3"/>
  <c r="S66" i="3" s="1"/>
  <c r="T67" i="3"/>
  <c r="S67" i="3" s="1"/>
  <c r="T68" i="3"/>
  <c r="S68" i="3" s="1"/>
  <c r="T69" i="3"/>
  <c r="S69" i="3" s="1"/>
  <c r="T70" i="3"/>
  <c r="S70" i="3" s="1"/>
  <c r="T71" i="3"/>
  <c r="S71" i="3" s="1"/>
  <c r="T72" i="3"/>
  <c r="S72" i="3" s="1"/>
  <c r="T73" i="3"/>
  <c r="S73" i="3" s="1"/>
  <c r="T74" i="3"/>
  <c r="S74" i="3" s="1"/>
  <c r="T75" i="3"/>
  <c r="S75" i="3" s="1"/>
  <c r="T76" i="3"/>
  <c r="S76" i="3" s="1"/>
  <c r="T77" i="3"/>
  <c r="S77" i="3" s="1"/>
  <c r="T78" i="3"/>
  <c r="S78" i="3" s="1"/>
  <c r="T79" i="3"/>
  <c r="S79" i="3" s="1"/>
  <c r="T80" i="3"/>
  <c r="S80" i="3" s="1"/>
  <c r="T81" i="3"/>
  <c r="S81" i="3" s="1"/>
  <c r="T82" i="3"/>
  <c r="S82" i="3" s="1"/>
  <c r="T83" i="3"/>
  <c r="S83" i="3" s="1"/>
  <c r="T84" i="3"/>
  <c r="S84" i="3" s="1"/>
  <c r="T85" i="3"/>
  <c r="S85" i="3" s="1"/>
  <c r="T86" i="3"/>
  <c r="S86" i="3" s="1"/>
  <c r="T87" i="3"/>
  <c r="S87" i="3" s="1"/>
  <c r="T88" i="3"/>
  <c r="S88" i="3" s="1"/>
  <c r="T89" i="3"/>
  <c r="S89" i="3" s="1"/>
  <c r="T90" i="3"/>
  <c r="S90" i="3" s="1"/>
  <c r="T91" i="3"/>
  <c r="S91" i="3" s="1"/>
  <c r="T92" i="3"/>
  <c r="S92" i="3" s="1"/>
  <c r="T93" i="3"/>
  <c r="S93" i="3" s="1"/>
  <c r="T94" i="3"/>
  <c r="S94" i="3" s="1"/>
  <c r="T95" i="3"/>
  <c r="S95" i="3" s="1"/>
  <c r="T96" i="3"/>
  <c r="S96" i="3" s="1"/>
  <c r="T97" i="3"/>
  <c r="S97" i="3" s="1"/>
  <c r="T98" i="3"/>
  <c r="S98" i="3" s="1"/>
  <c r="T99" i="3"/>
  <c r="S99" i="3" s="1"/>
  <c r="T100" i="3"/>
  <c r="S100" i="3" s="1"/>
  <c r="T101" i="3"/>
  <c r="S101" i="3" s="1"/>
  <c r="T102" i="3"/>
  <c r="S102" i="3" s="1"/>
  <c r="T103" i="3"/>
  <c r="S103" i="3" s="1"/>
  <c r="T104" i="3"/>
  <c r="S104" i="3" s="1"/>
  <c r="T105" i="3"/>
  <c r="S105" i="3" s="1"/>
  <c r="T106" i="3"/>
  <c r="S106" i="3" s="1"/>
  <c r="T107" i="3"/>
  <c r="S107" i="3" s="1"/>
  <c r="T108" i="3"/>
  <c r="S108" i="3" s="1"/>
  <c r="T109" i="3"/>
  <c r="S109" i="3" s="1"/>
  <c r="T110" i="3"/>
  <c r="S110" i="3" s="1"/>
  <c r="T111" i="3"/>
  <c r="S111" i="3" s="1"/>
  <c r="T112" i="3"/>
  <c r="S112" i="3" s="1"/>
  <c r="T113" i="3"/>
  <c r="S113" i="3" s="1"/>
  <c r="T114" i="3"/>
  <c r="S114" i="3" s="1"/>
  <c r="T115" i="3"/>
  <c r="S115" i="3" s="1"/>
  <c r="T116" i="3"/>
  <c r="S116" i="3" s="1"/>
  <c r="T117" i="3"/>
  <c r="S117" i="3" s="1"/>
  <c r="T118" i="3"/>
  <c r="S118" i="3" s="1"/>
  <c r="T119" i="3"/>
  <c r="S119" i="3" s="1"/>
  <c r="T120" i="3"/>
  <c r="S120" i="3" s="1"/>
  <c r="T121" i="3"/>
  <c r="S121" i="3" s="1"/>
  <c r="T122" i="3"/>
  <c r="S122" i="3" s="1"/>
  <c r="T123" i="3"/>
  <c r="S123" i="3" s="1"/>
  <c r="T124" i="3"/>
  <c r="S124" i="3" s="1"/>
  <c r="T125" i="3"/>
  <c r="S125" i="3" s="1"/>
  <c r="T126" i="3"/>
  <c r="S126" i="3" s="1"/>
  <c r="T127" i="3"/>
  <c r="S127" i="3" s="1"/>
  <c r="T128" i="3"/>
  <c r="S128" i="3" s="1"/>
  <c r="T129" i="3"/>
  <c r="S129" i="3" s="1"/>
  <c r="T130" i="3"/>
  <c r="S130" i="3" s="1"/>
  <c r="T131" i="3"/>
  <c r="S131" i="3" s="1"/>
  <c r="T132" i="3"/>
  <c r="S132" i="3" s="1"/>
  <c r="T133" i="3"/>
  <c r="S133" i="3" s="1"/>
  <c r="T134" i="3"/>
  <c r="S134" i="3" s="1"/>
  <c r="T135" i="3"/>
  <c r="S135" i="3" s="1"/>
  <c r="T136" i="3"/>
  <c r="S136" i="3" s="1"/>
  <c r="T137" i="3"/>
  <c r="S137" i="3" s="1"/>
  <c r="T138" i="3"/>
  <c r="S138" i="3" s="1"/>
  <c r="T139" i="3"/>
  <c r="S139" i="3" s="1"/>
  <c r="AH39" i="3"/>
  <c r="AR39" i="3" s="1"/>
  <c r="AP120" i="3" l="1"/>
  <c r="AP91" i="3"/>
  <c r="AR127" i="3"/>
  <c r="AP88" i="3"/>
  <c r="AP86" i="3"/>
  <c r="AQ109" i="3"/>
  <c r="AR62" i="3"/>
  <c r="AP59" i="3"/>
  <c r="AR52" i="3"/>
  <c r="AR139" i="3"/>
  <c r="AQ101" i="3"/>
  <c r="AP98" i="3"/>
  <c r="AT98" i="3" s="1"/>
  <c r="AP73" i="3"/>
  <c r="AP52" i="3"/>
  <c r="AQ70" i="3"/>
  <c r="AT70" i="3" s="1"/>
  <c r="AQ48" i="3"/>
  <c r="AR98" i="3"/>
  <c r="AQ97" i="3"/>
  <c r="AT97" i="3" s="1"/>
  <c r="AP92" i="3"/>
  <c r="AT92" i="3" s="1"/>
  <c r="AQ84" i="3"/>
  <c r="AQ82" i="3"/>
  <c r="AR51" i="3"/>
  <c r="AP39" i="3"/>
  <c r="AR80" i="3"/>
  <c r="AP93" i="3"/>
  <c r="AP87" i="3"/>
  <c r="AP83" i="3"/>
  <c r="AP80" i="3"/>
  <c r="AR63" i="3"/>
  <c r="AQ44" i="3"/>
  <c r="AR136" i="3"/>
  <c r="AR131" i="3"/>
  <c r="AR94" i="3"/>
  <c r="AR90" i="3"/>
  <c r="AQ77" i="3"/>
  <c r="AQ76" i="3"/>
  <c r="AQ75" i="3"/>
  <c r="AR74" i="3"/>
  <c r="AR56" i="3"/>
  <c r="AP44" i="3"/>
  <c r="AP136" i="3"/>
  <c r="AQ133" i="3"/>
  <c r="AQ131" i="3"/>
  <c r="AQ125" i="3"/>
  <c r="AQ117" i="3"/>
  <c r="AR104" i="3"/>
  <c r="AP94" i="3"/>
  <c r="AQ93" i="3"/>
  <c r="AR92" i="3"/>
  <c r="AQ91" i="3"/>
  <c r="AT91" i="3" s="1"/>
  <c r="AP90" i="3"/>
  <c r="AQ89" i="3"/>
  <c r="AR88" i="3"/>
  <c r="AQ87" i="3"/>
  <c r="AR86" i="3"/>
  <c r="AP85" i="3"/>
  <c r="AR84" i="3"/>
  <c r="AR82" i="3"/>
  <c r="AQ80" i="3"/>
  <c r="AP77" i="3"/>
  <c r="AP76" i="3"/>
  <c r="AP75" i="3"/>
  <c r="AP74" i="3"/>
  <c r="AT74" i="3" s="1"/>
  <c r="AR60" i="3"/>
  <c r="AP56" i="3"/>
  <c r="AP54" i="3"/>
  <c r="AP51" i="3"/>
  <c r="AQ139" i="3"/>
  <c r="AQ111" i="3"/>
  <c r="AQ103" i="3"/>
  <c r="AP84" i="3"/>
  <c r="AP82" i="3"/>
  <c r="AQ71" i="3"/>
  <c r="AR59" i="3"/>
  <c r="AR55" i="3"/>
  <c r="AP53" i="3"/>
  <c r="AR50" i="3"/>
  <c r="AQ122" i="3"/>
  <c r="AQ105" i="3"/>
  <c r="AP48" i="3"/>
  <c r="AR47" i="3"/>
  <c r="AP46" i="3"/>
  <c r="AT46" i="3" s="1"/>
  <c r="AR44" i="3"/>
  <c r="AR132" i="3"/>
  <c r="AQ130" i="3"/>
  <c r="AQ128" i="3"/>
  <c r="AT128" i="3" s="1"/>
  <c r="AR128" i="3"/>
  <c r="AQ126" i="3"/>
  <c r="AQ123" i="3"/>
  <c r="AQ116" i="3"/>
  <c r="AR116" i="3"/>
  <c r="AR115" i="3"/>
  <c r="AR106" i="3"/>
  <c r="AQ94" i="3"/>
  <c r="AP79" i="3"/>
  <c r="AQ79" i="3"/>
  <c r="AR45" i="3"/>
  <c r="AP45" i="3"/>
  <c r="AR123" i="3"/>
  <c r="AP122" i="3"/>
  <c r="AQ119" i="3"/>
  <c r="AR99" i="3"/>
  <c r="AP99" i="3"/>
  <c r="AT99" i="3" s="1"/>
  <c r="AR41" i="3"/>
  <c r="AQ135" i="3"/>
  <c r="AR108" i="3"/>
  <c r="AQ39" i="3"/>
  <c r="AQ120" i="3"/>
  <c r="AR48" i="3"/>
  <c r="AQ47" i="3"/>
  <c r="AR46" i="3"/>
  <c r="AQ45" i="3"/>
  <c r="AQ138" i="3"/>
  <c r="AP138" i="3"/>
  <c r="AQ118" i="3"/>
  <c r="AP96" i="3"/>
  <c r="AT96" i="3" s="1"/>
  <c r="AR96" i="3"/>
  <c r="AQ95" i="3"/>
  <c r="AP78" i="3"/>
  <c r="AQ78" i="3"/>
  <c r="AQ67" i="3"/>
  <c r="AP67" i="3"/>
  <c r="AR67" i="3"/>
  <c r="AV107" i="3"/>
  <c r="AW107" i="3" s="1"/>
  <c r="AR43" i="3"/>
  <c r="AQ136" i="3"/>
  <c r="AQ134" i="3"/>
  <c r="AQ124" i="3"/>
  <c r="AQ88" i="3"/>
  <c r="AQ86" i="3"/>
  <c r="AQ85" i="3"/>
  <c r="AQ83" i="3"/>
  <c r="AP72" i="3"/>
  <c r="AQ72" i="3"/>
  <c r="AR72" i="3"/>
  <c r="AR64" i="3"/>
  <c r="AQ114" i="3"/>
  <c r="AT114" i="3" s="1"/>
  <c r="AQ90" i="3"/>
  <c r="AP81" i="3"/>
  <c r="AT81" i="3" s="1"/>
  <c r="AV61" i="3"/>
  <c r="AW61" i="3" s="1"/>
  <c r="AP61" i="3"/>
  <c r="AR54" i="3"/>
  <c r="AQ73" i="3"/>
  <c r="AR70" i="3"/>
  <c r="AP69" i="3"/>
  <c r="AT69" i="3" s="1"/>
  <c r="AQ43" i="3"/>
  <c r="AT43" i="3" s="1"/>
  <c r="AQ42" i="3"/>
  <c r="AP42" i="3"/>
  <c r="AP41" i="3"/>
  <c r="AP129" i="3"/>
  <c r="AP113" i="3"/>
  <c r="AQ137" i="3"/>
  <c r="AP134" i="3"/>
  <c r="AP133" i="3"/>
  <c r="AQ129" i="3"/>
  <c r="AP126" i="3"/>
  <c r="AP125" i="3"/>
  <c r="AQ121" i="3"/>
  <c r="AP118" i="3"/>
  <c r="AP117" i="3"/>
  <c r="AQ113" i="3"/>
  <c r="AQ110" i="3"/>
  <c r="AP110" i="3"/>
  <c r="AR109" i="3"/>
  <c r="AP109" i="3"/>
  <c r="AQ102" i="3"/>
  <c r="AP102" i="3"/>
  <c r="AR101" i="3"/>
  <c r="AP101" i="3"/>
  <c r="AP68" i="3"/>
  <c r="AQ68" i="3"/>
  <c r="AR68" i="3"/>
  <c r="AP139" i="3"/>
  <c r="AR138" i="3"/>
  <c r="AR133" i="3"/>
  <c r="AP132" i="3"/>
  <c r="AT132" i="3" s="1"/>
  <c r="AP131" i="3"/>
  <c r="AR130" i="3"/>
  <c r="AR125" i="3"/>
  <c r="AP124" i="3"/>
  <c r="AP123" i="3"/>
  <c r="AR122" i="3"/>
  <c r="AR117" i="3"/>
  <c r="AP116" i="3"/>
  <c r="AP115" i="3"/>
  <c r="AT115" i="3" s="1"/>
  <c r="AR114" i="3"/>
  <c r="AQ112" i="3"/>
  <c r="AP112" i="3"/>
  <c r="AR111" i="3"/>
  <c r="AP111" i="3"/>
  <c r="AQ104" i="3"/>
  <c r="AP104" i="3"/>
  <c r="AR103" i="3"/>
  <c r="AP103" i="3"/>
  <c r="AP137" i="3"/>
  <c r="AP121" i="3"/>
  <c r="AQ106" i="3"/>
  <c r="AP106" i="3"/>
  <c r="AR105" i="3"/>
  <c r="AP105" i="3"/>
  <c r="AQ49" i="3"/>
  <c r="AR49" i="3"/>
  <c r="AP49" i="3"/>
  <c r="AR137" i="3"/>
  <c r="AP135" i="3"/>
  <c r="AR134" i="3"/>
  <c r="AR129" i="3"/>
  <c r="AP127" i="3"/>
  <c r="AT127" i="3" s="1"/>
  <c r="AR126" i="3"/>
  <c r="AR121" i="3"/>
  <c r="AP119" i="3"/>
  <c r="AR118" i="3"/>
  <c r="AR113" i="3"/>
  <c r="AR110" i="3"/>
  <c r="AQ108" i="3"/>
  <c r="AP108" i="3"/>
  <c r="AR107" i="3"/>
  <c r="AP107" i="3"/>
  <c r="AT107" i="3" s="1"/>
  <c r="AR102" i="3"/>
  <c r="AQ100" i="3"/>
  <c r="AP100" i="3"/>
  <c r="AQ58" i="3"/>
  <c r="AP58" i="3"/>
  <c r="AR58" i="3"/>
  <c r="AQ60" i="3"/>
  <c r="AP60" i="3"/>
  <c r="AQ57" i="3"/>
  <c r="AP57" i="3"/>
  <c r="AR57" i="3"/>
  <c r="AP66" i="3"/>
  <c r="AQ66" i="3"/>
  <c r="AR66" i="3"/>
  <c r="AQ62" i="3"/>
  <c r="AT62" i="3" s="1"/>
  <c r="AQ65" i="3"/>
  <c r="AQ55" i="3"/>
  <c r="AP55" i="3"/>
  <c r="AQ53" i="3"/>
  <c r="AR53" i="3"/>
  <c r="AR97" i="3"/>
  <c r="AR95" i="3"/>
  <c r="AR93" i="3"/>
  <c r="AR91" i="3"/>
  <c r="AR89" i="3"/>
  <c r="AR87" i="3"/>
  <c r="AR85" i="3"/>
  <c r="AR83" i="3"/>
  <c r="AR81" i="3"/>
  <c r="AR79" i="3"/>
  <c r="AR77" i="3"/>
  <c r="AR75" i="3"/>
  <c r="AR73" i="3"/>
  <c r="AR71" i="3"/>
  <c r="AR69" i="3"/>
  <c r="AR65" i="3"/>
  <c r="AQ63" i="3"/>
  <c r="AP63" i="3"/>
  <c r="AQ61" i="3"/>
  <c r="AR61" i="3"/>
  <c r="AQ54" i="3"/>
  <c r="AQ52" i="3"/>
  <c r="AQ50" i="3"/>
  <c r="AP50" i="3"/>
  <c r="AQ64" i="3"/>
  <c r="AT64" i="3" s="1"/>
  <c r="AQ59" i="3"/>
  <c r="AQ56" i="3"/>
  <c r="AQ51" i="3"/>
  <c r="AQ41" i="3"/>
  <c r="E19" i="6"/>
  <c r="E18" i="6"/>
  <c r="E17" i="6"/>
  <c r="E16" i="6"/>
  <c r="E15" i="6"/>
  <c r="AV39" i="3" s="1"/>
  <c r="E14" i="6"/>
  <c r="E13" i="6"/>
  <c r="E12" i="6"/>
  <c r="E11" i="6"/>
  <c r="E10" i="6"/>
  <c r="E9" i="6"/>
  <c r="E8" i="6"/>
  <c r="AV43" i="3" s="1"/>
  <c r="AV119" i="3" l="1"/>
  <c r="AW119" i="3" s="1"/>
  <c r="AV79" i="3"/>
  <c r="AW79" i="3" s="1"/>
  <c r="AV93" i="3"/>
  <c r="AW93" i="3" s="1"/>
  <c r="AV138" i="3"/>
  <c r="AW138" i="3" s="1"/>
  <c r="AY138" i="3" s="1"/>
  <c r="AV74" i="3"/>
  <c r="AW74" i="3" s="1"/>
  <c r="AV128" i="3"/>
  <c r="AW128" i="3" s="1"/>
  <c r="AZ128" i="3" s="1"/>
  <c r="AV121" i="3"/>
  <c r="AW121" i="3" s="1"/>
  <c r="AY121" i="3" s="1"/>
  <c r="AV71" i="3"/>
  <c r="AW71" i="3" s="1"/>
  <c r="AX71" i="3" s="1"/>
  <c r="AV57" i="3"/>
  <c r="AW57" i="3" s="1"/>
  <c r="AV129" i="3"/>
  <c r="AW129" i="3" s="1"/>
  <c r="AY129" i="3" s="1"/>
  <c r="AV97" i="3"/>
  <c r="AW97" i="3" s="1"/>
  <c r="AV45" i="3"/>
  <c r="AW45" i="3" s="1"/>
  <c r="AV115" i="3"/>
  <c r="AW115" i="3" s="1"/>
  <c r="AY115" i="3" s="1"/>
  <c r="AT119" i="3"/>
  <c r="AT126" i="3"/>
  <c r="AT103" i="3"/>
  <c r="AT124" i="3"/>
  <c r="AT59" i="3"/>
  <c r="AT48" i="3"/>
  <c r="AT108" i="3"/>
  <c r="AT117" i="3"/>
  <c r="AX93" i="3"/>
  <c r="AZ93" i="3"/>
  <c r="AT58" i="3"/>
  <c r="AT67" i="3"/>
  <c r="AV120" i="3"/>
  <c r="AW120" i="3" s="1"/>
  <c r="AX120" i="3" s="1"/>
  <c r="AV130" i="3"/>
  <c r="AW130" i="3" s="1"/>
  <c r="AY130" i="3" s="1"/>
  <c r="AV122" i="3"/>
  <c r="AW122" i="3" s="1"/>
  <c r="AX122" i="3" s="1"/>
  <c r="AT82" i="3"/>
  <c r="AV55" i="3"/>
  <c r="AW55" i="3" s="1"/>
  <c r="AZ55" i="3" s="1"/>
  <c r="AV90" i="3"/>
  <c r="AW90" i="3" s="1"/>
  <c r="AX90" i="3" s="1"/>
  <c r="AT105" i="3"/>
  <c r="AV134" i="3"/>
  <c r="AW134" i="3" s="1"/>
  <c r="AY134" i="3" s="1"/>
  <c r="AV54" i="3"/>
  <c r="AW54" i="3" s="1"/>
  <c r="AZ54" i="3" s="1"/>
  <c r="AV75" i="3"/>
  <c r="AW75" i="3" s="1"/>
  <c r="AZ75" i="3" s="1"/>
  <c r="AT120" i="3"/>
  <c r="AV84" i="3"/>
  <c r="AW84" i="3" s="1"/>
  <c r="AV89" i="3"/>
  <c r="AW89" i="3" s="1"/>
  <c r="AZ89" i="3" s="1"/>
  <c r="AV58" i="3"/>
  <c r="AW58" i="3" s="1"/>
  <c r="AY58" i="3" s="1"/>
  <c r="AV81" i="3"/>
  <c r="AW81" i="3" s="1"/>
  <c r="AX81" i="3" s="1"/>
  <c r="AT72" i="3"/>
  <c r="AV136" i="3"/>
  <c r="AW136" i="3" s="1"/>
  <c r="AZ136" i="3" s="1"/>
  <c r="AV126" i="3"/>
  <c r="AW126" i="3" s="1"/>
  <c r="AY126" i="3" s="1"/>
  <c r="AV123" i="3"/>
  <c r="AW123" i="3" s="1"/>
  <c r="AX123" i="3" s="1"/>
  <c r="AV68" i="3"/>
  <c r="AW68" i="3" s="1"/>
  <c r="AX68" i="3" s="1"/>
  <c r="AV108" i="3"/>
  <c r="AW108" i="3" s="1"/>
  <c r="AY108" i="3" s="1"/>
  <c r="AT122" i="3"/>
  <c r="AV104" i="3"/>
  <c r="AW104" i="3" s="1"/>
  <c r="AZ104" i="3" s="1"/>
  <c r="AV66" i="3"/>
  <c r="AW66" i="3" s="1"/>
  <c r="AV91" i="3"/>
  <c r="AW91" i="3" s="1"/>
  <c r="AY91" i="3" s="1"/>
  <c r="AT131" i="3"/>
  <c r="AV95" i="3"/>
  <c r="AW95" i="3" s="1"/>
  <c r="AY95" i="3" s="1"/>
  <c r="AV137" i="3"/>
  <c r="AW137" i="3" s="1"/>
  <c r="AZ137" i="3" s="1"/>
  <c r="AV98" i="3"/>
  <c r="AW98" i="3" s="1"/>
  <c r="AY98" i="3" s="1"/>
  <c r="AV117" i="3"/>
  <c r="AW117" i="3" s="1"/>
  <c r="AZ117" i="3" s="1"/>
  <c r="AT57" i="3"/>
  <c r="AT106" i="3"/>
  <c r="AT101" i="3"/>
  <c r="AV69" i="3"/>
  <c r="AW69" i="3" s="1"/>
  <c r="AY69" i="3" s="1"/>
  <c r="AV76" i="3"/>
  <c r="AW76" i="3" s="1"/>
  <c r="AY76" i="3" s="1"/>
  <c r="AV127" i="3"/>
  <c r="AW127" i="3" s="1"/>
  <c r="AZ127" i="3" s="1"/>
  <c r="AV114" i="3"/>
  <c r="AW114" i="3" s="1"/>
  <c r="AV135" i="3"/>
  <c r="AW135" i="3" s="1"/>
  <c r="AZ135" i="3" s="1"/>
  <c r="AV100" i="3"/>
  <c r="AW100" i="3" s="1"/>
  <c r="AX100" i="3" s="1"/>
  <c r="AV44" i="3"/>
  <c r="AW44" i="3" s="1"/>
  <c r="AX44" i="3" s="1"/>
  <c r="AT76" i="3"/>
  <c r="AV59" i="3"/>
  <c r="AW59" i="3" s="1"/>
  <c r="AZ59" i="3" s="1"/>
  <c r="AV109" i="3"/>
  <c r="AW109" i="3" s="1"/>
  <c r="AX109" i="3" s="1"/>
  <c r="AV101" i="3"/>
  <c r="AW101" i="3" s="1"/>
  <c r="AZ101" i="3" s="1"/>
  <c r="AV60" i="3"/>
  <c r="AW60" i="3" s="1"/>
  <c r="AY60" i="3" s="1"/>
  <c r="AV110" i="3"/>
  <c r="AW110" i="3" s="1"/>
  <c r="AY110" i="3" s="1"/>
  <c r="AV86" i="3"/>
  <c r="AW86" i="3" s="1"/>
  <c r="AV52" i="3"/>
  <c r="AW52" i="3" s="1"/>
  <c r="AY52" i="3" s="1"/>
  <c r="AV102" i="3"/>
  <c r="AW102" i="3" s="1"/>
  <c r="AY102" i="3" s="1"/>
  <c r="AV63" i="3"/>
  <c r="AW63" i="3" s="1"/>
  <c r="AY63" i="3" s="1"/>
  <c r="AV103" i="3"/>
  <c r="AW103" i="3" s="1"/>
  <c r="AZ103" i="3" s="1"/>
  <c r="AT49" i="3"/>
  <c r="AV65" i="3"/>
  <c r="AW65" i="3" s="1"/>
  <c r="AY65" i="3" s="1"/>
  <c r="AV72" i="3"/>
  <c r="AW72" i="3" s="1"/>
  <c r="AY72" i="3" s="1"/>
  <c r="AV64" i="3"/>
  <c r="AW64" i="3" s="1"/>
  <c r="AZ64" i="3" s="1"/>
  <c r="AV124" i="3"/>
  <c r="AW124" i="3" s="1"/>
  <c r="AY124" i="3" s="1"/>
  <c r="AV78" i="3"/>
  <c r="AW78" i="3" s="1"/>
  <c r="AZ78" i="3" s="1"/>
  <c r="AV96" i="3"/>
  <c r="AW96" i="3" s="1"/>
  <c r="AX96" i="3" s="1"/>
  <c r="AT39" i="3"/>
  <c r="AV99" i="3"/>
  <c r="AW99" i="3" s="1"/>
  <c r="AY99" i="3" s="1"/>
  <c r="AV94" i="3"/>
  <c r="AW94" i="3" s="1"/>
  <c r="AZ94" i="3" s="1"/>
  <c r="AV46" i="3"/>
  <c r="AW46" i="3" s="1"/>
  <c r="AX46" i="3" s="1"/>
  <c r="AV105" i="3"/>
  <c r="AW105" i="3" s="1"/>
  <c r="AY105" i="3" s="1"/>
  <c r="AV77" i="3"/>
  <c r="AW77" i="3" s="1"/>
  <c r="AY77" i="3" s="1"/>
  <c r="AV92" i="3"/>
  <c r="AW92" i="3" s="1"/>
  <c r="AZ92" i="3" s="1"/>
  <c r="AV88" i="3"/>
  <c r="AW88" i="3" s="1"/>
  <c r="AZ88" i="3" s="1"/>
  <c r="AV48" i="3"/>
  <c r="AW48" i="3" s="1"/>
  <c r="AX48" i="3" s="1"/>
  <c r="AV113" i="3"/>
  <c r="AW113" i="3" s="1"/>
  <c r="AX113" i="3" s="1"/>
  <c r="AV80" i="3"/>
  <c r="AW80" i="3" s="1"/>
  <c r="AV133" i="3"/>
  <c r="AW133" i="3" s="1"/>
  <c r="AY133" i="3" s="1"/>
  <c r="AV111" i="3"/>
  <c r="AW111" i="3" s="1"/>
  <c r="AX111" i="3" s="1"/>
  <c r="AV67" i="3"/>
  <c r="AW67" i="3" s="1"/>
  <c r="AZ67" i="3" s="1"/>
  <c r="AV125" i="3"/>
  <c r="AW125" i="3" s="1"/>
  <c r="AZ125" i="3" s="1"/>
  <c r="AV73" i="3"/>
  <c r="AW73" i="3" s="1"/>
  <c r="AY73" i="3" s="1"/>
  <c r="AV131" i="3"/>
  <c r="AW131" i="3" s="1"/>
  <c r="AX131" i="3" s="1"/>
  <c r="AV42" i="3"/>
  <c r="AW42" i="3" s="1"/>
  <c r="AX42" i="3" s="1"/>
  <c r="AV40" i="3"/>
  <c r="AW40" i="3" s="1"/>
  <c r="AT63" i="3"/>
  <c r="AT68" i="3"/>
  <c r="AT102" i="3"/>
  <c r="AT118" i="3"/>
  <c r="AV70" i="3"/>
  <c r="AW70" i="3" s="1"/>
  <c r="AY70" i="3" s="1"/>
  <c r="AV83" i="3"/>
  <c r="AW83" i="3" s="1"/>
  <c r="AZ83" i="3" s="1"/>
  <c r="AV118" i="3"/>
  <c r="AW118" i="3" s="1"/>
  <c r="AX118" i="3" s="1"/>
  <c r="AV112" i="3"/>
  <c r="AW112" i="3" s="1"/>
  <c r="AY112" i="3" s="1"/>
  <c r="AV132" i="3"/>
  <c r="AW132" i="3" s="1"/>
  <c r="AY132" i="3" s="1"/>
  <c r="AV106" i="3"/>
  <c r="AW106" i="3" s="1"/>
  <c r="AZ106" i="3" s="1"/>
  <c r="AV116" i="3"/>
  <c r="AW116" i="3" s="1"/>
  <c r="AY116" i="3" s="1"/>
  <c r="AV47" i="3"/>
  <c r="AW47" i="3" s="1"/>
  <c r="AY47" i="3" s="1"/>
  <c r="AV62" i="3"/>
  <c r="AW62" i="3" s="1"/>
  <c r="AX62" i="3" s="1"/>
  <c r="AV49" i="3"/>
  <c r="AW49" i="3" s="1"/>
  <c r="AZ49" i="3" s="1"/>
  <c r="AV56" i="3"/>
  <c r="AW56" i="3" s="1"/>
  <c r="AX56" i="3" s="1"/>
  <c r="AV50" i="3"/>
  <c r="AW50" i="3" s="1"/>
  <c r="AX50" i="3" s="1"/>
  <c r="AV85" i="3"/>
  <c r="AW85" i="3" s="1"/>
  <c r="AV51" i="3"/>
  <c r="AW51" i="3" s="1"/>
  <c r="AZ51" i="3" s="1"/>
  <c r="AV139" i="3"/>
  <c r="AW139" i="3" s="1"/>
  <c r="AZ139" i="3" s="1"/>
  <c r="AV82" i="3"/>
  <c r="AW82" i="3" s="1"/>
  <c r="AV53" i="3"/>
  <c r="AW53" i="3" s="1"/>
  <c r="AZ53" i="3" s="1"/>
  <c r="AV87" i="3"/>
  <c r="AW87" i="3" s="1"/>
  <c r="AY87" i="3" s="1"/>
  <c r="AT87" i="3"/>
  <c r="AT135" i="3"/>
  <c r="AT133" i="3"/>
  <c r="AT84" i="3"/>
  <c r="AT50" i="3"/>
  <c r="AT55" i="3"/>
  <c r="AT100" i="3"/>
  <c r="AT121" i="3"/>
  <c r="AT112" i="3"/>
  <c r="AT109" i="3"/>
  <c r="AT77" i="3"/>
  <c r="AT111" i="3"/>
  <c r="AT116" i="3"/>
  <c r="AT123" i="3"/>
  <c r="AT139" i="3"/>
  <c r="AT134" i="3"/>
  <c r="AT138" i="3"/>
  <c r="AT79" i="3"/>
  <c r="AT53" i="3"/>
  <c r="AY74" i="3"/>
  <c r="AZ74" i="3"/>
  <c r="AX74" i="3"/>
  <c r="AX97" i="3"/>
  <c r="AZ97" i="3"/>
  <c r="AY92" i="3"/>
  <c r="AZ120" i="3"/>
  <c r="AY136" i="3"/>
  <c r="AX136" i="3"/>
  <c r="AZ79" i="3"/>
  <c r="AX79" i="3"/>
  <c r="AY79" i="3"/>
  <c r="AT51" i="3"/>
  <c r="AT66" i="3"/>
  <c r="AT113" i="3"/>
  <c r="AT61" i="3"/>
  <c r="AT54" i="3"/>
  <c r="AT75" i="3"/>
  <c r="AT90" i="3"/>
  <c r="AT94" i="3"/>
  <c r="AT80" i="3"/>
  <c r="AT93" i="3"/>
  <c r="AT86" i="3"/>
  <c r="AT85" i="3"/>
  <c r="AT71" i="3"/>
  <c r="AZ48" i="3"/>
  <c r="AX138" i="3"/>
  <c r="BB138" i="3" s="1"/>
  <c r="AT78" i="3"/>
  <c r="AT45" i="3"/>
  <c r="AT56" i="3"/>
  <c r="AT83" i="3"/>
  <c r="AT88" i="3"/>
  <c r="AT73" i="3"/>
  <c r="AT89" i="3"/>
  <c r="AT60" i="3"/>
  <c r="AY93" i="3"/>
  <c r="AT137" i="3"/>
  <c r="AT104" i="3"/>
  <c r="AZ138" i="3"/>
  <c r="AT110" i="3"/>
  <c r="AT125" i="3"/>
  <c r="AT129" i="3"/>
  <c r="AT136" i="3"/>
  <c r="AT95" i="3"/>
  <c r="AT130" i="3"/>
  <c r="AT52" i="3"/>
  <c r="AT65" i="3"/>
  <c r="AT47" i="3"/>
  <c r="AT44" i="3"/>
  <c r="AY88" i="3"/>
  <c r="AT41" i="3"/>
  <c r="AY128" i="3"/>
  <c r="AY97" i="3"/>
  <c r="AY120" i="3"/>
  <c r="AT42" i="3"/>
  <c r="AW39" i="3"/>
  <c r="AX39" i="3" s="1"/>
  <c r="AW43" i="3"/>
  <c r="AZ43" i="3" s="1"/>
  <c r="AV41" i="3"/>
  <c r="AW41" i="3" s="1"/>
  <c r="AY61" i="3"/>
  <c r="AZ61" i="3"/>
  <c r="AX61" i="3"/>
  <c r="AZ66" i="3"/>
  <c r="AX66" i="3"/>
  <c r="AY66" i="3"/>
  <c r="AY49" i="3"/>
  <c r="AX49" i="3"/>
  <c r="AY59" i="3"/>
  <c r="AY55" i="3"/>
  <c r="AY57" i="3"/>
  <c r="AZ57" i="3"/>
  <c r="AX57" i="3"/>
  <c r="AY103" i="3"/>
  <c r="AZ115" i="3"/>
  <c r="AX115" i="3"/>
  <c r="AZ134" i="3"/>
  <c r="AX107" i="3"/>
  <c r="AZ107" i="3"/>
  <c r="AY107" i="3"/>
  <c r="AZ131" i="3"/>
  <c r="AX101" i="3"/>
  <c r="AY54" i="3"/>
  <c r="AX54" i="3"/>
  <c r="AZ63" i="3"/>
  <c r="AZ119" i="3"/>
  <c r="AX119" i="3"/>
  <c r="AY119" i="3"/>
  <c r="AZ121" i="3"/>
  <c r="AZ123" i="3"/>
  <c r="AY123" i="3"/>
  <c r="AZ47" i="3"/>
  <c r="AX47" i="3"/>
  <c r="AZ45" i="3"/>
  <c r="AY45" i="3"/>
  <c r="AX45" i="3"/>
  <c r="Q39" i="3"/>
  <c r="AZ122" i="3" l="1"/>
  <c r="AX134" i="3"/>
  <c r="AZ118" i="3"/>
  <c r="AY48" i="3"/>
  <c r="BB48" i="3" s="1"/>
  <c r="BC48" i="3" s="1"/>
  <c r="AL48" i="3" s="1"/>
  <c r="AY81" i="3"/>
  <c r="AY104" i="3"/>
  <c r="AX60" i="3"/>
  <c r="AY42" i="3"/>
  <c r="AZ81" i="3"/>
  <c r="AZ72" i="3"/>
  <c r="AX117" i="3"/>
  <c r="AZ60" i="3"/>
  <c r="AZ58" i="3"/>
  <c r="AY117" i="3"/>
  <c r="AZ56" i="3"/>
  <c r="AY118" i="3"/>
  <c r="AX121" i="3"/>
  <c r="AX58" i="3"/>
  <c r="AY56" i="3"/>
  <c r="BB56" i="3" s="1"/>
  <c r="BC56" i="3" s="1"/>
  <c r="AL56" i="3" s="1"/>
  <c r="AX127" i="3"/>
  <c r="AZ132" i="3"/>
  <c r="AZ71" i="3"/>
  <c r="AX128" i="3"/>
  <c r="AZ91" i="3"/>
  <c r="AY101" i="3"/>
  <c r="BB101" i="3" s="1"/>
  <c r="BC101" i="3" s="1"/>
  <c r="AL101" i="3" s="1"/>
  <c r="AX132" i="3"/>
  <c r="AZ46" i="3"/>
  <c r="AX104" i="3"/>
  <c r="BB104" i="3" s="1"/>
  <c r="BC104" i="3" s="1"/>
  <c r="AL104" i="3" s="1"/>
  <c r="AX72" i="3"/>
  <c r="BB72" i="3" s="1"/>
  <c r="BC72" i="3" s="1"/>
  <c r="AL72" i="3" s="1"/>
  <c r="AZ129" i="3"/>
  <c r="AZ133" i="3"/>
  <c r="AX129" i="3"/>
  <c r="AY46" i="3"/>
  <c r="BB46" i="3" s="1"/>
  <c r="AX135" i="3"/>
  <c r="BB135" i="3" s="1"/>
  <c r="BC135" i="3" s="1"/>
  <c r="AL135" i="3" s="1"/>
  <c r="AY90" i="3"/>
  <c r="BB90" i="3" s="1"/>
  <c r="BC90" i="3" s="1"/>
  <c r="AL90" i="3" s="1"/>
  <c r="AY71" i="3"/>
  <c r="BB71" i="3" s="1"/>
  <c r="BC71" i="3" s="1"/>
  <c r="AL71" i="3" s="1"/>
  <c r="AZ90" i="3"/>
  <c r="AX99" i="3"/>
  <c r="BB99" i="3" s="1"/>
  <c r="AX63" i="3"/>
  <c r="BB63" i="3" s="1"/>
  <c r="BC63" i="3" s="1"/>
  <c r="AL63" i="3" s="1"/>
  <c r="AY113" i="3"/>
  <c r="AX73" i="3"/>
  <c r="BB73" i="3" s="1"/>
  <c r="AZ42" i="3"/>
  <c r="AX95" i="3"/>
  <c r="BB95" i="3" s="1"/>
  <c r="AZ95" i="3"/>
  <c r="AZ116" i="3"/>
  <c r="AY122" i="3"/>
  <c r="BB122" i="3" s="1"/>
  <c r="AX59" i="3"/>
  <c r="BB60" i="3"/>
  <c r="AX70" i="3"/>
  <c r="BB70" i="3" s="1"/>
  <c r="BC70" i="3" s="1"/>
  <c r="AL70" i="3" s="1"/>
  <c r="AX53" i="3"/>
  <c r="AX55" i="3"/>
  <c r="BB55" i="3" s="1"/>
  <c r="BC55" i="3" s="1"/>
  <c r="AL55" i="3" s="1"/>
  <c r="AZ70" i="3"/>
  <c r="AZ62" i="3"/>
  <c r="AZ73" i="3"/>
  <c r="AY62" i="3"/>
  <c r="AX108" i="3"/>
  <c r="BB108" i="3" s="1"/>
  <c r="BB93" i="3"/>
  <c r="BC93" i="3" s="1"/>
  <c r="AL93" i="3" s="1"/>
  <c r="AY96" i="3"/>
  <c r="AX103" i="3"/>
  <c r="BB103" i="3" s="1"/>
  <c r="BC103" i="3" s="1"/>
  <c r="AL103" i="3" s="1"/>
  <c r="AY109" i="3"/>
  <c r="BB109" i="3" s="1"/>
  <c r="AZ76" i="3"/>
  <c r="AX88" i="3"/>
  <c r="AZ96" i="3"/>
  <c r="AZ109" i="3"/>
  <c r="AX76" i="3"/>
  <c r="BB76" i="3" s="1"/>
  <c r="AY53" i="3"/>
  <c r="AZ108" i="3"/>
  <c r="AX106" i="3"/>
  <c r="AZ69" i="3"/>
  <c r="AY125" i="3"/>
  <c r="AY139" i="3"/>
  <c r="AX77" i="3"/>
  <c r="AY68" i="3"/>
  <c r="AX139" i="3"/>
  <c r="AZ77" i="3"/>
  <c r="AZ68" i="3"/>
  <c r="AZ124" i="3"/>
  <c r="AX102" i="3"/>
  <c r="BB102" i="3" s="1"/>
  <c r="AX124" i="3"/>
  <c r="BB124" i="3" s="1"/>
  <c r="BC124" i="3" s="1"/>
  <c r="AL124" i="3" s="1"/>
  <c r="AY67" i="3"/>
  <c r="BC138" i="3"/>
  <c r="AL138" i="3" s="1"/>
  <c r="AX91" i="3"/>
  <c r="BB91" i="3" s="1"/>
  <c r="AX67" i="3"/>
  <c r="AZ84" i="3"/>
  <c r="AY84" i="3"/>
  <c r="AY135" i="3"/>
  <c r="AY106" i="3"/>
  <c r="AZ110" i="3"/>
  <c r="AX87" i="3"/>
  <c r="BB87" i="3" s="1"/>
  <c r="BB54" i="3"/>
  <c r="BC54" i="3" s="1"/>
  <c r="AL54" i="3" s="1"/>
  <c r="BB134" i="3"/>
  <c r="BC134" i="3" s="1"/>
  <c r="AL134" i="3" s="1"/>
  <c r="AX65" i="3"/>
  <c r="BB65" i="3" s="1"/>
  <c r="AX51" i="3"/>
  <c r="AX75" i="3"/>
  <c r="AZ87" i="3"/>
  <c r="AZ112" i="3"/>
  <c r="BB113" i="3"/>
  <c r="AX137" i="3"/>
  <c r="AX84" i="3"/>
  <c r="AY44" i="3"/>
  <c r="BB44" i="3" s="1"/>
  <c r="AZ126" i="3"/>
  <c r="AX52" i="3"/>
  <c r="BB52" i="3" s="1"/>
  <c r="AZ44" i="3"/>
  <c r="AY94" i="3"/>
  <c r="AZ130" i="3"/>
  <c r="AZ52" i="3"/>
  <c r="AY64" i="3"/>
  <c r="AX126" i="3"/>
  <c r="BB126" i="3" s="1"/>
  <c r="AZ111" i="3"/>
  <c r="AY75" i="3"/>
  <c r="AX94" i="3"/>
  <c r="AX130" i="3"/>
  <c r="BB130" i="3" s="1"/>
  <c r="AY137" i="3"/>
  <c r="AY111" i="3"/>
  <c r="BB111" i="3" s="1"/>
  <c r="AY39" i="3"/>
  <c r="BB39" i="3" s="1"/>
  <c r="AZ105" i="3"/>
  <c r="AY50" i="3"/>
  <c r="BB50" i="3" s="1"/>
  <c r="AX98" i="3"/>
  <c r="BB98" i="3" s="1"/>
  <c r="AZ98" i="3"/>
  <c r="AY89" i="3"/>
  <c r="AX89" i="3"/>
  <c r="AX125" i="3"/>
  <c r="BB125" i="3" s="1"/>
  <c r="BC125" i="3" s="1"/>
  <c r="AL125" i="3" s="1"/>
  <c r="AZ102" i="3"/>
  <c r="AX105" i="3"/>
  <c r="BB105" i="3" s="1"/>
  <c r="BC105" i="3" s="1"/>
  <c r="AL105" i="3" s="1"/>
  <c r="AZ113" i="3"/>
  <c r="AY127" i="3"/>
  <c r="AY51" i="3"/>
  <c r="BB66" i="3"/>
  <c r="BC66" i="3" s="1"/>
  <c r="AL66" i="3" s="1"/>
  <c r="AZ99" i="3"/>
  <c r="BC99" i="3" s="1"/>
  <c r="AL99" i="3" s="1"/>
  <c r="AX83" i="3"/>
  <c r="AX69" i="3"/>
  <c r="BB69" i="3" s="1"/>
  <c r="AY85" i="3"/>
  <c r="AX85" i="3"/>
  <c r="AZ85" i="3"/>
  <c r="AX80" i="3"/>
  <c r="AZ80" i="3"/>
  <c r="AY80" i="3"/>
  <c r="BB88" i="3"/>
  <c r="BC88" i="3" s="1"/>
  <c r="AL88" i="3" s="1"/>
  <c r="AX64" i="3"/>
  <c r="BB64" i="3" s="1"/>
  <c r="BC64" i="3" s="1"/>
  <c r="AL64" i="3" s="1"/>
  <c r="AX110" i="3"/>
  <c r="BB110" i="3" s="1"/>
  <c r="AZ65" i="3"/>
  <c r="AZ50" i="3"/>
  <c r="AY83" i="3"/>
  <c r="BB79" i="3"/>
  <c r="BC79" i="3" s="1"/>
  <c r="AL79" i="3" s="1"/>
  <c r="AX92" i="3"/>
  <c r="BB92" i="3" s="1"/>
  <c r="BC92" i="3" s="1"/>
  <c r="AL92" i="3" s="1"/>
  <c r="AX82" i="3"/>
  <c r="AY82" i="3"/>
  <c r="AZ82" i="3"/>
  <c r="AY40" i="3"/>
  <c r="AZ40" i="3"/>
  <c r="AX40" i="3"/>
  <c r="AY78" i="3"/>
  <c r="AX78" i="3"/>
  <c r="AX133" i="3"/>
  <c r="BB133" i="3" s="1"/>
  <c r="BC133" i="3" s="1"/>
  <c r="AL133" i="3" s="1"/>
  <c r="AX116" i="3"/>
  <c r="BB116" i="3" s="1"/>
  <c r="AY131" i="3"/>
  <c r="BB131" i="3" s="1"/>
  <c r="BC131" i="3" s="1"/>
  <c r="AL131" i="3" s="1"/>
  <c r="AX112" i="3"/>
  <c r="BB112" i="3" s="1"/>
  <c r="AZ100" i="3"/>
  <c r="AY100" i="3"/>
  <c r="BB100" i="3" s="1"/>
  <c r="AX86" i="3"/>
  <c r="AY86" i="3"/>
  <c r="AZ86" i="3"/>
  <c r="AZ114" i="3"/>
  <c r="AY114" i="3"/>
  <c r="AX114" i="3"/>
  <c r="BB107" i="3"/>
  <c r="BC107" i="3" s="1"/>
  <c r="AL107" i="3" s="1"/>
  <c r="BB68" i="3"/>
  <c r="BB57" i="3"/>
  <c r="BC57" i="3" s="1"/>
  <c r="AL57" i="3" s="1"/>
  <c r="BB129" i="3"/>
  <c r="BC129" i="3" s="1"/>
  <c r="AL129" i="3" s="1"/>
  <c r="BB58" i="3"/>
  <c r="BB53" i="3"/>
  <c r="BC53" i="3" s="1"/>
  <c r="AL53" i="3" s="1"/>
  <c r="BB59" i="3"/>
  <c r="BC59" i="3" s="1"/>
  <c r="AL59" i="3" s="1"/>
  <c r="BB132" i="3"/>
  <c r="BB120" i="3"/>
  <c r="BC120" i="3" s="1"/>
  <c r="AL120" i="3" s="1"/>
  <c r="BB128" i="3"/>
  <c r="BC128" i="3" s="1"/>
  <c r="AL128" i="3" s="1"/>
  <c r="BB81" i="3"/>
  <c r="BB97" i="3"/>
  <c r="BC97" i="3" s="1"/>
  <c r="AL97" i="3" s="1"/>
  <c r="BB115" i="3"/>
  <c r="BC115" i="3" s="1"/>
  <c r="AL115" i="3" s="1"/>
  <c r="BB45" i="3"/>
  <c r="BC45" i="3" s="1"/>
  <c r="AL45" i="3" s="1"/>
  <c r="BB47" i="3"/>
  <c r="BC47" i="3" s="1"/>
  <c r="AL47" i="3" s="1"/>
  <c r="BB123" i="3"/>
  <c r="BC123" i="3" s="1"/>
  <c r="AL123" i="3" s="1"/>
  <c r="BB119" i="3"/>
  <c r="BC119" i="3" s="1"/>
  <c r="AL119" i="3" s="1"/>
  <c r="BB118" i="3"/>
  <c r="BC118" i="3" s="1"/>
  <c r="AL118" i="3" s="1"/>
  <c r="BB49" i="3"/>
  <c r="BC49" i="3" s="1"/>
  <c r="AL49" i="3" s="1"/>
  <c r="BB61" i="3"/>
  <c r="BC61" i="3" s="1"/>
  <c r="AL61" i="3" s="1"/>
  <c r="BC122" i="3"/>
  <c r="AL122" i="3" s="1"/>
  <c r="BB136" i="3"/>
  <c r="BC136" i="3" s="1"/>
  <c r="AL136" i="3" s="1"/>
  <c r="BB96" i="3"/>
  <c r="BC96" i="3" s="1"/>
  <c r="AL96" i="3" s="1"/>
  <c r="BB77" i="3"/>
  <c r="BB74" i="3"/>
  <c r="BC74" i="3" s="1"/>
  <c r="AL74" i="3" s="1"/>
  <c r="BB121" i="3"/>
  <c r="BC121" i="3" s="1"/>
  <c r="AL121" i="3" s="1"/>
  <c r="BB62" i="3"/>
  <c r="AZ39" i="3"/>
  <c r="AX41" i="3"/>
  <c r="AZ41" i="3"/>
  <c r="AY41" i="3"/>
  <c r="AX43" i="3"/>
  <c r="AY43" i="3"/>
  <c r="BB42" i="3"/>
  <c r="BC42" i="3" s="1"/>
  <c r="AL42" i="3" s="1"/>
  <c r="Q45" i="3"/>
  <c r="R45" i="3" s="1"/>
  <c r="AI45" i="3"/>
  <c r="AS45" i="3" s="1"/>
  <c r="AU45" i="3" s="1"/>
  <c r="AJ45" i="3" s="1"/>
  <c r="BC81" i="3" l="1"/>
  <c r="AL81" i="3" s="1"/>
  <c r="BC95" i="3"/>
  <c r="AL95" i="3" s="1"/>
  <c r="BC91" i="3"/>
  <c r="AL91" i="3" s="1"/>
  <c r="BC108" i="3"/>
  <c r="AL108" i="3" s="1"/>
  <c r="BC73" i="3"/>
  <c r="AL73" i="3" s="1"/>
  <c r="BB117" i="3"/>
  <c r="BC117" i="3" s="1"/>
  <c r="AL117" i="3" s="1"/>
  <c r="BC46" i="3"/>
  <c r="AL46" i="3" s="1"/>
  <c r="BC60" i="3"/>
  <c r="AL60" i="3" s="1"/>
  <c r="BC116" i="3"/>
  <c r="AL116" i="3" s="1"/>
  <c r="BC76" i="3"/>
  <c r="AL76" i="3" s="1"/>
  <c r="BC69" i="3"/>
  <c r="AL69" i="3" s="1"/>
  <c r="BC62" i="3"/>
  <c r="AL62" i="3" s="1"/>
  <c r="BC58" i="3"/>
  <c r="AL58" i="3" s="1"/>
  <c r="BC132" i="3"/>
  <c r="AL132" i="3" s="1"/>
  <c r="BC126" i="3"/>
  <c r="AL126" i="3" s="1"/>
  <c r="BB127" i="3"/>
  <c r="BC127" i="3" s="1"/>
  <c r="AL127" i="3" s="1"/>
  <c r="BB51" i="3"/>
  <c r="BC51" i="3" s="1"/>
  <c r="AL51" i="3" s="1"/>
  <c r="BB106" i="3"/>
  <c r="BC106" i="3" s="1"/>
  <c r="AL106" i="3" s="1"/>
  <c r="BC113" i="3"/>
  <c r="AL113" i="3" s="1"/>
  <c r="BC130" i="3"/>
  <c r="AL130" i="3" s="1"/>
  <c r="BC109" i="3"/>
  <c r="AL109" i="3" s="1"/>
  <c r="BC87" i="3"/>
  <c r="AL87" i="3" s="1"/>
  <c r="BB84" i="3"/>
  <c r="BC84" i="3" s="1"/>
  <c r="AL84" i="3" s="1"/>
  <c r="BB139" i="3"/>
  <c r="BC139" i="3" s="1"/>
  <c r="AL139" i="3" s="1"/>
  <c r="BB94" i="3"/>
  <c r="BC94" i="3" s="1"/>
  <c r="AL94" i="3" s="1"/>
  <c r="BB67" i="3"/>
  <c r="BC67" i="3" s="1"/>
  <c r="AL67" i="3" s="1"/>
  <c r="BC77" i="3"/>
  <c r="AL77" i="3" s="1"/>
  <c r="BC68" i="3"/>
  <c r="AL68" i="3" s="1"/>
  <c r="BB114" i="3"/>
  <c r="BC114" i="3" s="1"/>
  <c r="AL114" i="3" s="1"/>
  <c r="BC52" i="3"/>
  <c r="AL52" i="3" s="1"/>
  <c r="BC98" i="3"/>
  <c r="AL98" i="3" s="1"/>
  <c r="BC110" i="3"/>
  <c r="AL110" i="3" s="1"/>
  <c r="BC102" i="3"/>
  <c r="AL102" i="3" s="1"/>
  <c r="BC44" i="3"/>
  <c r="AL44" i="3" s="1"/>
  <c r="BC100" i="3"/>
  <c r="AL100" i="3" s="1"/>
  <c r="BB40" i="3"/>
  <c r="BC40" i="3" s="1"/>
  <c r="AL40" i="3" s="1"/>
  <c r="BC39" i="3"/>
  <c r="AL39" i="3" s="1"/>
  <c r="BB137" i="3"/>
  <c r="BC137" i="3" s="1"/>
  <c r="AL137" i="3" s="1"/>
  <c r="BB80" i="3"/>
  <c r="BC80" i="3" s="1"/>
  <c r="AL80" i="3" s="1"/>
  <c r="BB85" i="3"/>
  <c r="BC85" i="3" s="1"/>
  <c r="AL85" i="3" s="1"/>
  <c r="BC50" i="3"/>
  <c r="AL50" i="3" s="1"/>
  <c r="BC111" i="3"/>
  <c r="AL111" i="3" s="1"/>
  <c r="BC112" i="3"/>
  <c r="AL112" i="3" s="1"/>
  <c r="BB86" i="3"/>
  <c r="BC86" i="3" s="1"/>
  <c r="AL86" i="3" s="1"/>
  <c r="BB83" i="3"/>
  <c r="BC83" i="3" s="1"/>
  <c r="AL83" i="3" s="1"/>
  <c r="BB75" i="3"/>
  <c r="BC75" i="3" s="1"/>
  <c r="AL75" i="3" s="1"/>
  <c r="BB89" i="3"/>
  <c r="BC89" i="3" s="1"/>
  <c r="AL89" i="3" s="1"/>
  <c r="BB82" i="3"/>
  <c r="BC82" i="3" s="1"/>
  <c r="AL82" i="3" s="1"/>
  <c r="BC65" i="3"/>
  <c r="AL65" i="3" s="1"/>
  <c r="BB78" i="3"/>
  <c r="BC78" i="3" s="1"/>
  <c r="AL78" i="3" s="1"/>
  <c r="BB41" i="3"/>
  <c r="BC41" i="3" s="1"/>
  <c r="AL41" i="3" s="1"/>
  <c r="BB43" i="3"/>
  <c r="BC43" i="3" s="1"/>
  <c r="AL43" i="3" s="1"/>
  <c r="L52" i="3"/>
  <c r="K52" i="3" s="1"/>
  <c r="M52" i="3"/>
  <c r="AG52" i="3" s="1"/>
  <c r="L53" i="3"/>
  <c r="K53" i="3" s="1"/>
  <c r="M53" i="3"/>
  <c r="AG53" i="3" s="1"/>
  <c r="L54" i="3"/>
  <c r="K54" i="3" s="1"/>
  <c r="M54" i="3"/>
  <c r="AG54" i="3" s="1"/>
  <c r="L55" i="3"/>
  <c r="K55" i="3" s="1"/>
  <c r="M55" i="3"/>
  <c r="AG55" i="3" s="1"/>
  <c r="L56" i="3"/>
  <c r="K56" i="3" s="1"/>
  <c r="M56" i="3"/>
  <c r="AG56" i="3" s="1"/>
  <c r="L57" i="3"/>
  <c r="K57" i="3" s="1"/>
  <c r="M57" i="3"/>
  <c r="AG57" i="3" s="1"/>
  <c r="L58" i="3"/>
  <c r="K58" i="3" s="1"/>
  <c r="M58" i="3"/>
  <c r="AG58" i="3" s="1"/>
  <c r="L59" i="3"/>
  <c r="K59" i="3" s="1"/>
  <c r="M59" i="3"/>
  <c r="AG59" i="3" s="1"/>
  <c r="L60" i="3"/>
  <c r="K60" i="3" s="1"/>
  <c r="M60" i="3"/>
  <c r="AG60" i="3" s="1"/>
  <c r="L61" i="3"/>
  <c r="K61" i="3" s="1"/>
  <c r="M61" i="3"/>
  <c r="AG61" i="3" s="1"/>
  <c r="L62" i="3"/>
  <c r="K62" i="3" s="1"/>
  <c r="M62" i="3"/>
  <c r="AG62" i="3" s="1"/>
  <c r="L63" i="3"/>
  <c r="K63" i="3" s="1"/>
  <c r="M63" i="3"/>
  <c r="AG63" i="3" s="1"/>
  <c r="L64" i="3"/>
  <c r="K64" i="3" s="1"/>
  <c r="M64" i="3"/>
  <c r="AG64" i="3" s="1"/>
  <c r="L65" i="3"/>
  <c r="K65" i="3" s="1"/>
  <c r="M65" i="3"/>
  <c r="AG65" i="3" s="1"/>
  <c r="L66" i="3"/>
  <c r="K66" i="3" s="1"/>
  <c r="M66" i="3"/>
  <c r="AG66" i="3" s="1"/>
  <c r="L67" i="3"/>
  <c r="K67" i="3" s="1"/>
  <c r="M67" i="3"/>
  <c r="AG67" i="3" s="1"/>
  <c r="L68" i="3"/>
  <c r="K68" i="3" s="1"/>
  <c r="M68" i="3"/>
  <c r="AG68" i="3" s="1"/>
  <c r="L69" i="3"/>
  <c r="K69" i="3" s="1"/>
  <c r="M69" i="3"/>
  <c r="AG69" i="3" s="1"/>
  <c r="L70" i="3"/>
  <c r="K70" i="3" s="1"/>
  <c r="M70" i="3"/>
  <c r="AG70" i="3" s="1"/>
  <c r="L71" i="3"/>
  <c r="K71" i="3" s="1"/>
  <c r="M71" i="3"/>
  <c r="AG71" i="3" s="1"/>
  <c r="L72" i="3"/>
  <c r="K72" i="3" s="1"/>
  <c r="M72" i="3"/>
  <c r="AG72" i="3" s="1"/>
  <c r="L73" i="3"/>
  <c r="K73" i="3" s="1"/>
  <c r="M73" i="3"/>
  <c r="AG73" i="3" s="1"/>
  <c r="L74" i="3"/>
  <c r="K74" i="3" s="1"/>
  <c r="M74" i="3"/>
  <c r="AG74" i="3" s="1"/>
  <c r="L75" i="3"/>
  <c r="K75" i="3" s="1"/>
  <c r="M75" i="3"/>
  <c r="AG75" i="3" s="1"/>
  <c r="L76" i="3"/>
  <c r="K76" i="3" s="1"/>
  <c r="M76" i="3"/>
  <c r="AG76" i="3" s="1"/>
  <c r="L77" i="3"/>
  <c r="K77" i="3" s="1"/>
  <c r="M77" i="3"/>
  <c r="AG77" i="3" s="1"/>
  <c r="L78" i="3"/>
  <c r="K78" i="3" s="1"/>
  <c r="M78" i="3"/>
  <c r="AG78" i="3" s="1"/>
  <c r="L79" i="3"/>
  <c r="K79" i="3" s="1"/>
  <c r="M79" i="3"/>
  <c r="AG79" i="3" s="1"/>
  <c r="L80" i="3"/>
  <c r="K80" i="3" s="1"/>
  <c r="M80" i="3"/>
  <c r="AG80" i="3" s="1"/>
  <c r="L81" i="3"/>
  <c r="K81" i="3" s="1"/>
  <c r="M81" i="3"/>
  <c r="AG81" i="3" s="1"/>
  <c r="L82" i="3"/>
  <c r="K82" i="3" s="1"/>
  <c r="M82" i="3"/>
  <c r="AG82" i="3" s="1"/>
  <c r="L83" i="3"/>
  <c r="K83" i="3" s="1"/>
  <c r="M83" i="3"/>
  <c r="AG83" i="3" s="1"/>
  <c r="L84" i="3"/>
  <c r="K84" i="3" s="1"/>
  <c r="M84" i="3"/>
  <c r="AG84" i="3" s="1"/>
  <c r="L85" i="3"/>
  <c r="K85" i="3" s="1"/>
  <c r="M85" i="3"/>
  <c r="AG85" i="3" s="1"/>
  <c r="L86" i="3"/>
  <c r="K86" i="3" s="1"/>
  <c r="M86" i="3"/>
  <c r="AG86" i="3" s="1"/>
  <c r="L87" i="3"/>
  <c r="K87" i="3" s="1"/>
  <c r="M87" i="3"/>
  <c r="AG87" i="3" s="1"/>
  <c r="L88" i="3"/>
  <c r="K88" i="3" s="1"/>
  <c r="M88" i="3"/>
  <c r="AG88" i="3" s="1"/>
  <c r="L89" i="3"/>
  <c r="K89" i="3" s="1"/>
  <c r="M89" i="3"/>
  <c r="AG89" i="3" s="1"/>
  <c r="L90" i="3"/>
  <c r="K90" i="3" s="1"/>
  <c r="M90" i="3"/>
  <c r="AG90" i="3" s="1"/>
  <c r="L91" i="3"/>
  <c r="K91" i="3" s="1"/>
  <c r="M91" i="3"/>
  <c r="AG91" i="3" s="1"/>
  <c r="L92" i="3"/>
  <c r="K92" i="3" s="1"/>
  <c r="M92" i="3"/>
  <c r="AG92" i="3" s="1"/>
  <c r="L93" i="3"/>
  <c r="K93" i="3" s="1"/>
  <c r="M93" i="3"/>
  <c r="AG93" i="3" s="1"/>
  <c r="L94" i="3"/>
  <c r="K94" i="3" s="1"/>
  <c r="M94" i="3"/>
  <c r="AG94" i="3" s="1"/>
  <c r="L95" i="3"/>
  <c r="K95" i="3" s="1"/>
  <c r="M95" i="3"/>
  <c r="AG95" i="3" s="1"/>
  <c r="L96" i="3"/>
  <c r="K96" i="3" s="1"/>
  <c r="M96" i="3"/>
  <c r="AG96" i="3" s="1"/>
  <c r="L97" i="3"/>
  <c r="K97" i="3" s="1"/>
  <c r="M97" i="3"/>
  <c r="AG97" i="3" s="1"/>
  <c r="L98" i="3"/>
  <c r="K98" i="3" s="1"/>
  <c r="M98" i="3"/>
  <c r="AG98" i="3" s="1"/>
  <c r="L99" i="3"/>
  <c r="K99" i="3" s="1"/>
  <c r="M99" i="3"/>
  <c r="AG99" i="3" s="1"/>
  <c r="L100" i="3"/>
  <c r="K100" i="3" s="1"/>
  <c r="M100" i="3"/>
  <c r="AG100" i="3" s="1"/>
  <c r="L101" i="3"/>
  <c r="K101" i="3" s="1"/>
  <c r="M101" i="3"/>
  <c r="AG101" i="3" s="1"/>
  <c r="L102" i="3"/>
  <c r="K102" i="3" s="1"/>
  <c r="M102" i="3"/>
  <c r="AG102" i="3" s="1"/>
  <c r="L103" i="3"/>
  <c r="K103" i="3" s="1"/>
  <c r="M103" i="3"/>
  <c r="AG103" i="3" s="1"/>
  <c r="L104" i="3"/>
  <c r="K104" i="3" s="1"/>
  <c r="M104" i="3"/>
  <c r="AG104" i="3" s="1"/>
  <c r="L105" i="3"/>
  <c r="K105" i="3" s="1"/>
  <c r="M105" i="3"/>
  <c r="AG105" i="3" s="1"/>
  <c r="L106" i="3"/>
  <c r="K106" i="3" s="1"/>
  <c r="M106" i="3"/>
  <c r="AG106" i="3" s="1"/>
  <c r="L107" i="3"/>
  <c r="K107" i="3" s="1"/>
  <c r="M107" i="3"/>
  <c r="AG107" i="3" s="1"/>
  <c r="L108" i="3"/>
  <c r="K108" i="3" s="1"/>
  <c r="M108" i="3"/>
  <c r="AG108" i="3" s="1"/>
  <c r="L109" i="3"/>
  <c r="K109" i="3" s="1"/>
  <c r="M109" i="3"/>
  <c r="AG109" i="3" s="1"/>
  <c r="L110" i="3"/>
  <c r="K110" i="3" s="1"/>
  <c r="M110" i="3"/>
  <c r="AG110" i="3" s="1"/>
  <c r="L111" i="3"/>
  <c r="K111" i="3" s="1"/>
  <c r="M111" i="3"/>
  <c r="AG111" i="3" s="1"/>
  <c r="L112" i="3"/>
  <c r="K112" i="3" s="1"/>
  <c r="M112" i="3"/>
  <c r="AG112" i="3" s="1"/>
  <c r="L113" i="3"/>
  <c r="K113" i="3" s="1"/>
  <c r="M113" i="3"/>
  <c r="AG113" i="3" s="1"/>
  <c r="L114" i="3"/>
  <c r="K114" i="3" s="1"/>
  <c r="M114" i="3"/>
  <c r="AG114" i="3" s="1"/>
  <c r="L115" i="3"/>
  <c r="K115" i="3" s="1"/>
  <c r="M115" i="3"/>
  <c r="AG115" i="3" s="1"/>
  <c r="L116" i="3"/>
  <c r="K116" i="3" s="1"/>
  <c r="M116" i="3"/>
  <c r="AG116" i="3" s="1"/>
  <c r="L117" i="3"/>
  <c r="K117" i="3" s="1"/>
  <c r="M117" i="3"/>
  <c r="AG117" i="3" s="1"/>
  <c r="L118" i="3"/>
  <c r="K118" i="3" s="1"/>
  <c r="M118" i="3"/>
  <c r="AG118" i="3" s="1"/>
  <c r="L119" i="3"/>
  <c r="K119" i="3" s="1"/>
  <c r="M119" i="3"/>
  <c r="AG119" i="3" s="1"/>
  <c r="L120" i="3"/>
  <c r="K120" i="3" s="1"/>
  <c r="M120" i="3"/>
  <c r="AG120" i="3" s="1"/>
  <c r="L121" i="3"/>
  <c r="K121" i="3" s="1"/>
  <c r="M121" i="3"/>
  <c r="AG121" i="3" s="1"/>
  <c r="L122" i="3"/>
  <c r="K122" i="3" s="1"/>
  <c r="M122" i="3"/>
  <c r="AG122" i="3" s="1"/>
  <c r="L123" i="3"/>
  <c r="K123" i="3" s="1"/>
  <c r="M123" i="3"/>
  <c r="AG123" i="3" s="1"/>
  <c r="L124" i="3"/>
  <c r="K124" i="3" s="1"/>
  <c r="M124" i="3"/>
  <c r="AG124" i="3" s="1"/>
  <c r="L125" i="3"/>
  <c r="K125" i="3" s="1"/>
  <c r="M125" i="3"/>
  <c r="AG125" i="3" s="1"/>
  <c r="L126" i="3"/>
  <c r="K126" i="3" s="1"/>
  <c r="M126" i="3"/>
  <c r="AG126" i="3" s="1"/>
  <c r="L127" i="3"/>
  <c r="K127" i="3" s="1"/>
  <c r="M127" i="3"/>
  <c r="AG127" i="3" s="1"/>
  <c r="L128" i="3"/>
  <c r="K128" i="3" s="1"/>
  <c r="M128" i="3"/>
  <c r="AG128" i="3" s="1"/>
  <c r="L129" i="3"/>
  <c r="K129" i="3" s="1"/>
  <c r="M129" i="3"/>
  <c r="AG129" i="3" s="1"/>
  <c r="L130" i="3"/>
  <c r="K130" i="3" s="1"/>
  <c r="M130" i="3"/>
  <c r="AG130" i="3" s="1"/>
  <c r="L131" i="3"/>
  <c r="K131" i="3" s="1"/>
  <c r="M131" i="3"/>
  <c r="AG131" i="3" s="1"/>
  <c r="L132" i="3"/>
  <c r="K132" i="3" s="1"/>
  <c r="M132" i="3"/>
  <c r="AG132" i="3" s="1"/>
  <c r="L133" i="3"/>
  <c r="K133" i="3" s="1"/>
  <c r="M133" i="3"/>
  <c r="AG133" i="3" s="1"/>
  <c r="L134" i="3"/>
  <c r="K134" i="3" s="1"/>
  <c r="M134" i="3"/>
  <c r="AG134" i="3" s="1"/>
  <c r="L135" i="3"/>
  <c r="K135" i="3" s="1"/>
  <c r="M135" i="3"/>
  <c r="AG135" i="3" s="1"/>
  <c r="L136" i="3"/>
  <c r="K136" i="3" s="1"/>
  <c r="M136" i="3"/>
  <c r="AG136" i="3" s="1"/>
  <c r="L137" i="3"/>
  <c r="K137" i="3" s="1"/>
  <c r="M137" i="3"/>
  <c r="AG137" i="3" s="1"/>
  <c r="L138" i="3"/>
  <c r="K138" i="3" s="1"/>
  <c r="M138" i="3"/>
  <c r="AG138" i="3" s="1"/>
  <c r="L139" i="3"/>
  <c r="K139" i="3" s="1"/>
  <c r="M139" i="3"/>
  <c r="AG139" i="3" s="1"/>
  <c r="B63" i="7"/>
  <c r="AM100" i="3" l="1"/>
  <c r="AO100" i="3"/>
  <c r="AN100" i="3"/>
  <c r="AO95" i="3"/>
  <c r="AN95" i="3"/>
  <c r="AM95" i="3"/>
  <c r="AN90" i="3"/>
  <c r="AO90" i="3"/>
  <c r="AM90" i="3"/>
  <c r="AN85" i="3"/>
  <c r="AM85" i="3"/>
  <c r="AO85" i="3"/>
  <c r="AO80" i="3"/>
  <c r="AM80" i="3"/>
  <c r="AN80" i="3"/>
  <c r="AN75" i="3"/>
  <c r="AM75" i="3"/>
  <c r="AO75" i="3"/>
  <c r="AM70" i="3"/>
  <c r="AN70" i="3"/>
  <c r="AO70" i="3"/>
  <c r="AM65" i="3"/>
  <c r="AO65" i="3"/>
  <c r="AN65" i="3"/>
  <c r="AN60" i="3"/>
  <c r="AO60" i="3"/>
  <c r="AM60" i="3"/>
  <c r="AM55" i="3"/>
  <c r="AN55" i="3"/>
  <c r="AO55" i="3"/>
  <c r="AO138" i="3"/>
  <c r="AM138" i="3"/>
  <c r="AN138" i="3"/>
  <c r="AM133" i="3"/>
  <c r="AN133" i="3"/>
  <c r="AO133" i="3"/>
  <c r="AO128" i="3"/>
  <c r="AN128" i="3"/>
  <c r="AM128" i="3"/>
  <c r="AN123" i="3"/>
  <c r="AM123" i="3"/>
  <c r="AO123" i="3"/>
  <c r="AO118" i="3"/>
  <c r="AM118" i="3"/>
  <c r="AN118" i="3"/>
  <c r="AN113" i="3"/>
  <c r="AM113" i="3"/>
  <c r="AO113" i="3"/>
  <c r="AM108" i="3"/>
  <c r="AO108" i="3"/>
  <c r="AN108" i="3"/>
  <c r="AM103" i="3"/>
  <c r="AN103" i="3"/>
  <c r="AO103" i="3"/>
  <c r="AN98" i="3"/>
  <c r="AM98" i="3"/>
  <c r="AO98" i="3"/>
  <c r="AM93" i="3"/>
  <c r="AO93" i="3"/>
  <c r="AN93" i="3"/>
  <c r="AN88" i="3"/>
  <c r="AO88" i="3"/>
  <c r="AM88" i="3"/>
  <c r="AN83" i="3"/>
  <c r="AO83" i="3"/>
  <c r="AM83" i="3"/>
  <c r="AN78" i="3"/>
  <c r="AO78" i="3"/>
  <c r="AM78" i="3"/>
  <c r="AN73" i="3"/>
  <c r="AM73" i="3"/>
  <c r="AO73" i="3"/>
  <c r="AM68" i="3"/>
  <c r="AN68" i="3"/>
  <c r="AO68" i="3"/>
  <c r="AM63" i="3"/>
  <c r="AN63" i="3"/>
  <c r="AO63" i="3"/>
  <c r="AM58" i="3"/>
  <c r="AN58" i="3"/>
  <c r="AO58" i="3"/>
  <c r="AM53" i="3"/>
  <c r="AN53" i="3"/>
  <c r="AO53" i="3"/>
  <c r="AO130" i="3"/>
  <c r="AM130" i="3"/>
  <c r="AN130" i="3"/>
  <c r="AO125" i="3"/>
  <c r="AN125" i="3"/>
  <c r="AM125" i="3"/>
  <c r="AM110" i="3"/>
  <c r="AO110" i="3"/>
  <c r="AN110" i="3"/>
  <c r="AM131" i="3"/>
  <c r="AN131" i="3"/>
  <c r="AO131" i="3"/>
  <c r="AO126" i="3"/>
  <c r="AN126" i="3"/>
  <c r="AM126" i="3"/>
  <c r="AN121" i="3"/>
  <c r="AM121" i="3"/>
  <c r="AO121" i="3"/>
  <c r="AO116" i="3"/>
  <c r="AN116" i="3"/>
  <c r="AM116" i="3"/>
  <c r="AM106" i="3"/>
  <c r="AO106" i="3"/>
  <c r="AN106" i="3"/>
  <c r="AN101" i="3"/>
  <c r="AM101" i="3"/>
  <c r="AO101" i="3"/>
  <c r="AM96" i="3"/>
  <c r="AN96" i="3"/>
  <c r="AO96" i="3"/>
  <c r="AO91" i="3"/>
  <c r="AN91" i="3"/>
  <c r="AM91" i="3"/>
  <c r="AN86" i="3"/>
  <c r="AO86" i="3"/>
  <c r="AM86" i="3"/>
  <c r="AO81" i="3"/>
  <c r="AN81" i="3"/>
  <c r="AM81" i="3"/>
  <c r="AM76" i="3"/>
  <c r="AN76" i="3"/>
  <c r="AO76" i="3"/>
  <c r="AN71" i="3"/>
  <c r="AM71" i="3"/>
  <c r="AO71" i="3"/>
  <c r="AM66" i="3"/>
  <c r="AN66" i="3"/>
  <c r="AO66" i="3"/>
  <c r="AM61" i="3"/>
  <c r="AN61" i="3"/>
  <c r="AO61" i="3"/>
  <c r="AO56" i="3"/>
  <c r="AM56" i="3"/>
  <c r="AN56" i="3"/>
  <c r="AO115" i="3"/>
  <c r="AN115" i="3"/>
  <c r="AM115" i="3"/>
  <c r="AM105" i="3"/>
  <c r="AO105" i="3"/>
  <c r="AN105" i="3"/>
  <c r="AO136" i="3"/>
  <c r="AM136" i="3"/>
  <c r="AN136" i="3"/>
  <c r="AO111" i="3"/>
  <c r="AN111" i="3"/>
  <c r="AM111" i="3"/>
  <c r="AM139" i="3"/>
  <c r="AN139" i="3"/>
  <c r="AO139" i="3"/>
  <c r="AO134" i="3"/>
  <c r="AM134" i="3"/>
  <c r="AN134" i="3"/>
  <c r="AM129" i="3"/>
  <c r="AN129" i="3"/>
  <c r="AO129" i="3"/>
  <c r="AO124" i="3"/>
  <c r="AM124" i="3"/>
  <c r="AN124" i="3"/>
  <c r="AN119" i="3"/>
  <c r="AM119" i="3"/>
  <c r="AO119" i="3"/>
  <c r="AO114" i="3"/>
  <c r="AM114" i="3"/>
  <c r="AN114" i="3"/>
  <c r="AM109" i="3"/>
  <c r="AN109" i="3"/>
  <c r="AO109" i="3"/>
  <c r="AM104" i="3"/>
  <c r="AO104" i="3"/>
  <c r="AN104" i="3"/>
  <c r="AO99" i="3"/>
  <c r="AN99" i="3"/>
  <c r="AM99" i="3"/>
  <c r="AN94" i="3"/>
  <c r="AO94" i="3"/>
  <c r="AM94" i="3"/>
  <c r="AM89" i="3"/>
  <c r="AO89" i="3"/>
  <c r="AN89" i="3"/>
  <c r="AM84" i="3"/>
  <c r="AN84" i="3"/>
  <c r="AO84" i="3"/>
  <c r="AO79" i="3"/>
  <c r="AN79" i="3"/>
  <c r="AM79" i="3"/>
  <c r="AM74" i="3"/>
  <c r="AN74" i="3"/>
  <c r="AO74" i="3"/>
  <c r="AO69" i="3"/>
  <c r="AM69" i="3"/>
  <c r="AN69" i="3"/>
  <c r="AM64" i="3"/>
  <c r="AN64" i="3"/>
  <c r="AO64" i="3"/>
  <c r="AM59" i="3"/>
  <c r="AN59" i="3"/>
  <c r="AO59" i="3"/>
  <c r="AN54" i="3"/>
  <c r="AO54" i="3"/>
  <c r="AM54" i="3"/>
  <c r="AM135" i="3"/>
  <c r="AN135" i="3"/>
  <c r="AO135" i="3"/>
  <c r="AM120" i="3"/>
  <c r="AN120" i="3"/>
  <c r="AO120" i="3"/>
  <c r="AO137" i="3"/>
  <c r="AM137" i="3"/>
  <c r="AN137" i="3"/>
  <c r="AO132" i="3"/>
  <c r="AM132" i="3"/>
  <c r="AN132" i="3"/>
  <c r="AO127" i="3"/>
  <c r="AN127" i="3"/>
  <c r="AM127" i="3"/>
  <c r="AO122" i="3"/>
  <c r="AN122" i="3"/>
  <c r="AM122" i="3"/>
  <c r="AN117" i="3"/>
  <c r="AM117" i="3"/>
  <c r="AO117" i="3"/>
  <c r="AM112" i="3"/>
  <c r="AO112" i="3"/>
  <c r="AN112" i="3"/>
  <c r="AM107" i="3"/>
  <c r="AO107" i="3"/>
  <c r="AN107" i="3"/>
  <c r="AM102" i="3"/>
  <c r="AO102" i="3"/>
  <c r="AN102" i="3"/>
  <c r="AN97" i="3"/>
  <c r="AM97" i="3"/>
  <c r="AO97" i="3"/>
  <c r="AO92" i="3"/>
  <c r="AN92" i="3"/>
  <c r="AM92" i="3"/>
  <c r="AO87" i="3"/>
  <c r="AM87" i="3"/>
  <c r="AN87" i="3"/>
  <c r="AO82" i="3"/>
  <c r="AM82" i="3"/>
  <c r="AN82" i="3"/>
  <c r="AN77" i="3"/>
  <c r="AO77" i="3"/>
  <c r="AM77" i="3"/>
  <c r="AM72" i="3"/>
  <c r="AN72" i="3"/>
  <c r="AO72" i="3"/>
  <c r="AN67" i="3"/>
  <c r="AO67" i="3"/>
  <c r="AM67" i="3"/>
  <c r="AO62" i="3"/>
  <c r="AM62" i="3"/>
  <c r="AN62" i="3"/>
  <c r="AM57" i="3"/>
  <c r="AN57" i="3"/>
  <c r="AO57" i="3"/>
  <c r="AN52" i="3"/>
  <c r="AO52" i="3"/>
  <c r="AM52" i="3"/>
  <c r="L45" i="3"/>
  <c r="K45" i="3" s="1"/>
  <c r="M45" i="3"/>
  <c r="AG45" i="3" s="1"/>
  <c r="P45" i="3"/>
  <c r="V45" i="3"/>
  <c r="Y45" i="3"/>
  <c r="Z45" i="3"/>
  <c r="L46" i="3"/>
  <c r="K46" i="3" s="1"/>
  <c r="M46" i="3"/>
  <c r="AG46" i="3" s="1"/>
  <c r="P46" i="3"/>
  <c r="Q46" i="3"/>
  <c r="AI46" i="3"/>
  <c r="AS46" i="3" s="1"/>
  <c r="AU46" i="3" s="1"/>
  <c r="AJ46" i="3" s="1"/>
  <c r="V46" i="3"/>
  <c r="Y46" i="3"/>
  <c r="Z46" i="3"/>
  <c r="L47" i="3"/>
  <c r="K47" i="3" s="1"/>
  <c r="M47" i="3"/>
  <c r="AG47" i="3" s="1"/>
  <c r="P47" i="3"/>
  <c r="Q47" i="3"/>
  <c r="AI47" i="3"/>
  <c r="AS47" i="3" s="1"/>
  <c r="AU47" i="3" s="1"/>
  <c r="AJ47" i="3" s="1"/>
  <c r="V47" i="3"/>
  <c r="Y47" i="3"/>
  <c r="Z47" i="3"/>
  <c r="L48" i="3"/>
  <c r="K48" i="3" s="1"/>
  <c r="M48" i="3"/>
  <c r="AG48" i="3" s="1"/>
  <c r="P48" i="3"/>
  <c r="Q48" i="3"/>
  <c r="AI48" i="3"/>
  <c r="AS48" i="3" s="1"/>
  <c r="AU48" i="3" s="1"/>
  <c r="AJ48" i="3" s="1"/>
  <c r="U48" i="3" s="1"/>
  <c r="V48" i="3"/>
  <c r="Y48" i="3"/>
  <c r="Z48" i="3"/>
  <c r="L49" i="3"/>
  <c r="K49" i="3" s="1"/>
  <c r="M49" i="3"/>
  <c r="AG49" i="3" s="1"/>
  <c r="P49" i="3"/>
  <c r="Q49" i="3"/>
  <c r="AI49" i="3"/>
  <c r="AS49" i="3" s="1"/>
  <c r="AU49" i="3" s="1"/>
  <c r="AJ49" i="3" s="1"/>
  <c r="U49" i="3" s="1"/>
  <c r="V49" i="3"/>
  <c r="Y49" i="3"/>
  <c r="Z49" i="3"/>
  <c r="L50" i="3"/>
  <c r="K50" i="3" s="1"/>
  <c r="M50" i="3"/>
  <c r="AG50" i="3" s="1"/>
  <c r="P50" i="3"/>
  <c r="Q50" i="3"/>
  <c r="AI50" i="3"/>
  <c r="AS50" i="3" s="1"/>
  <c r="AU50" i="3" s="1"/>
  <c r="AJ50" i="3" s="1"/>
  <c r="U50" i="3" s="1"/>
  <c r="V50" i="3"/>
  <c r="Y50" i="3"/>
  <c r="Z50" i="3"/>
  <c r="L51" i="3"/>
  <c r="K51" i="3" s="1"/>
  <c r="M51" i="3"/>
  <c r="AG51" i="3" s="1"/>
  <c r="P51" i="3"/>
  <c r="Q51" i="3"/>
  <c r="R51" i="3"/>
  <c r="AI51" i="3"/>
  <c r="AS51" i="3" s="1"/>
  <c r="AU51" i="3" s="1"/>
  <c r="AJ51" i="3" s="1"/>
  <c r="U51" i="3" s="1"/>
  <c r="V51" i="3"/>
  <c r="Y51" i="3"/>
  <c r="Z51" i="3"/>
  <c r="P52" i="3"/>
  <c r="Q52" i="3"/>
  <c r="R52" i="3"/>
  <c r="AI52" i="3"/>
  <c r="AS52" i="3" s="1"/>
  <c r="V52" i="3"/>
  <c r="X52" i="3" s="1"/>
  <c r="W52" i="3"/>
  <c r="Y52" i="3"/>
  <c r="Z52" i="3"/>
  <c r="P53" i="3"/>
  <c r="Q53" i="3"/>
  <c r="R53" i="3"/>
  <c r="AI53" i="3"/>
  <c r="AS53" i="3" s="1"/>
  <c r="AU53" i="3" s="1"/>
  <c r="AJ53" i="3" s="1"/>
  <c r="U53" i="3" s="1"/>
  <c r="V53" i="3"/>
  <c r="Y53" i="3"/>
  <c r="Z53" i="3"/>
  <c r="P54" i="3"/>
  <c r="Q54" i="3"/>
  <c r="R54" i="3"/>
  <c r="AI54" i="3"/>
  <c r="AS54" i="3" s="1"/>
  <c r="V54" i="3"/>
  <c r="Y54" i="3"/>
  <c r="Z54" i="3"/>
  <c r="P55" i="3"/>
  <c r="Q55" i="3"/>
  <c r="R55" i="3"/>
  <c r="AI55" i="3"/>
  <c r="AS55" i="3" s="1"/>
  <c r="V55" i="3"/>
  <c r="Y55" i="3"/>
  <c r="Z55" i="3"/>
  <c r="P56" i="3"/>
  <c r="Q56" i="3"/>
  <c r="R56" i="3"/>
  <c r="AI56" i="3"/>
  <c r="AS56" i="3" s="1"/>
  <c r="V56" i="3"/>
  <c r="Y56" i="3"/>
  <c r="Z56" i="3"/>
  <c r="P57" i="3"/>
  <c r="Q57" i="3"/>
  <c r="R57" i="3"/>
  <c r="AI57" i="3"/>
  <c r="AS57" i="3" s="1"/>
  <c r="AU57" i="3" s="1"/>
  <c r="AJ57" i="3" s="1"/>
  <c r="U57" i="3" s="1"/>
  <c r="V57" i="3"/>
  <c r="Y57" i="3"/>
  <c r="Z57" i="3"/>
  <c r="P58" i="3"/>
  <c r="Q58" i="3"/>
  <c r="R58" i="3"/>
  <c r="AI58" i="3"/>
  <c r="AS58" i="3" s="1"/>
  <c r="AU58" i="3" s="1"/>
  <c r="AJ58" i="3" s="1"/>
  <c r="U58" i="3" s="1"/>
  <c r="V58" i="3"/>
  <c r="Y58" i="3"/>
  <c r="Z58" i="3"/>
  <c r="P59" i="3"/>
  <c r="Q59" i="3"/>
  <c r="R59" i="3"/>
  <c r="AI59" i="3"/>
  <c r="AS59" i="3" s="1"/>
  <c r="AU59" i="3" s="1"/>
  <c r="AJ59" i="3" s="1"/>
  <c r="U59" i="3" s="1"/>
  <c r="V59" i="3"/>
  <c r="Y59" i="3"/>
  <c r="Z59" i="3"/>
  <c r="P60" i="3"/>
  <c r="Q60" i="3"/>
  <c r="R60" i="3"/>
  <c r="AI60" i="3"/>
  <c r="AS60" i="3" s="1"/>
  <c r="V60" i="3"/>
  <c r="Y60" i="3"/>
  <c r="Z60" i="3"/>
  <c r="P61" i="3"/>
  <c r="Q61" i="3"/>
  <c r="R61" i="3"/>
  <c r="AI61" i="3"/>
  <c r="AS61" i="3" s="1"/>
  <c r="AU61" i="3" s="1"/>
  <c r="AJ61" i="3" s="1"/>
  <c r="U61" i="3" s="1"/>
  <c r="V61" i="3"/>
  <c r="Y61" i="3"/>
  <c r="Z61" i="3"/>
  <c r="P62" i="3"/>
  <c r="Q62" i="3"/>
  <c r="R62" i="3"/>
  <c r="AI62" i="3"/>
  <c r="AS62" i="3" s="1"/>
  <c r="V62" i="3"/>
  <c r="Y62" i="3"/>
  <c r="Z62" i="3"/>
  <c r="P63" i="3"/>
  <c r="Q63" i="3"/>
  <c r="R63" i="3"/>
  <c r="AI63" i="3"/>
  <c r="AS63" i="3" s="1"/>
  <c r="V63" i="3"/>
  <c r="Y63" i="3"/>
  <c r="Z63" i="3"/>
  <c r="P64" i="3"/>
  <c r="Q64" i="3"/>
  <c r="R64" i="3"/>
  <c r="AI64" i="3"/>
  <c r="AS64" i="3" s="1"/>
  <c r="V64" i="3"/>
  <c r="Y64" i="3"/>
  <c r="Z64" i="3"/>
  <c r="P65" i="3"/>
  <c r="Q65" i="3"/>
  <c r="R65" i="3"/>
  <c r="AI65" i="3"/>
  <c r="AS65" i="3" s="1"/>
  <c r="AU65" i="3" s="1"/>
  <c r="AJ65" i="3" s="1"/>
  <c r="U65" i="3" s="1"/>
  <c r="V65" i="3"/>
  <c r="Y65" i="3"/>
  <c r="Z65" i="3"/>
  <c r="P66" i="3"/>
  <c r="Q66" i="3"/>
  <c r="R66" i="3"/>
  <c r="AI66" i="3"/>
  <c r="AS66" i="3" s="1"/>
  <c r="V66" i="3"/>
  <c r="Y66" i="3"/>
  <c r="Z66" i="3"/>
  <c r="P67" i="3"/>
  <c r="Q67" i="3"/>
  <c r="R67" i="3"/>
  <c r="AI67" i="3"/>
  <c r="AS67" i="3" s="1"/>
  <c r="V67" i="3"/>
  <c r="Y67" i="3"/>
  <c r="Z67" i="3"/>
  <c r="P68" i="3"/>
  <c r="Q68" i="3"/>
  <c r="R68" i="3"/>
  <c r="AI68" i="3"/>
  <c r="AS68" i="3" s="1"/>
  <c r="V68" i="3"/>
  <c r="Y68" i="3"/>
  <c r="Z68" i="3"/>
  <c r="P69" i="3"/>
  <c r="Q69" i="3"/>
  <c r="R69" i="3"/>
  <c r="AI69" i="3"/>
  <c r="AS69" i="3" s="1"/>
  <c r="AU69" i="3" s="1"/>
  <c r="AJ69" i="3" s="1"/>
  <c r="U69" i="3" s="1"/>
  <c r="V69" i="3"/>
  <c r="Y69" i="3"/>
  <c r="Z69" i="3"/>
  <c r="P70" i="3"/>
  <c r="Q70" i="3"/>
  <c r="R70" i="3"/>
  <c r="AI70" i="3"/>
  <c r="AS70" i="3" s="1"/>
  <c r="AU70" i="3" s="1"/>
  <c r="AJ70" i="3" s="1"/>
  <c r="U70" i="3" s="1"/>
  <c r="V70" i="3"/>
  <c r="Y70" i="3"/>
  <c r="Z70" i="3"/>
  <c r="P71" i="3"/>
  <c r="Q71" i="3"/>
  <c r="R71" i="3"/>
  <c r="AI71" i="3"/>
  <c r="AS71" i="3" s="1"/>
  <c r="AU71" i="3" s="1"/>
  <c r="AJ71" i="3" s="1"/>
  <c r="U71" i="3" s="1"/>
  <c r="V71" i="3"/>
  <c r="Y71" i="3"/>
  <c r="Z71" i="3"/>
  <c r="P72" i="3"/>
  <c r="Q72" i="3"/>
  <c r="R72" i="3"/>
  <c r="AI72" i="3"/>
  <c r="AS72" i="3" s="1"/>
  <c r="V72" i="3"/>
  <c r="Y72" i="3"/>
  <c r="Z72" i="3"/>
  <c r="P73" i="3"/>
  <c r="Q73" i="3"/>
  <c r="R73" i="3"/>
  <c r="AI73" i="3"/>
  <c r="AS73" i="3" s="1"/>
  <c r="AU73" i="3" s="1"/>
  <c r="AJ73" i="3" s="1"/>
  <c r="U73" i="3" s="1"/>
  <c r="V73" i="3"/>
  <c r="Y73" i="3"/>
  <c r="Z73" i="3"/>
  <c r="P74" i="3"/>
  <c r="Q74" i="3"/>
  <c r="R74" i="3"/>
  <c r="AI74" i="3"/>
  <c r="AS74" i="3" s="1"/>
  <c r="V74" i="3"/>
  <c r="Y74" i="3"/>
  <c r="Z74" i="3"/>
  <c r="P75" i="3"/>
  <c r="Q75" i="3"/>
  <c r="R75" i="3"/>
  <c r="AI75" i="3"/>
  <c r="AS75" i="3" s="1"/>
  <c r="AU75" i="3" s="1"/>
  <c r="AJ75" i="3" s="1"/>
  <c r="U75" i="3" s="1"/>
  <c r="V75" i="3"/>
  <c r="Y75" i="3"/>
  <c r="Z75" i="3"/>
  <c r="P76" i="3"/>
  <c r="Q76" i="3"/>
  <c r="R76" i="3"/>
  <c r="AI76" i="3"/>
  <c r="AS76" i="3" s="1"/>
  <c r="V76" i="3"/>
  <c r="W76" i="3"/>
  <c r="Y76" i="3"/>
  <c r="Z76" i="3"/>
  <c r="P77" i="3"/>
  <c r="Q77" i="3"/>
  <c r="R77" i="3"/>
  <c r="AI77" i="3"/>
  <c r="AS77" i="3" s="1"/>
  <c r="AU77" i="3" s="1"/>
  <c r="AJ77" i="3" s="1"/>
  <c r="U77" i="3" s="1"/>
  <c r="V77" i="3"/>
  <c r="Y77" i="3"/>
  <c r="Z77" i="3"/>
  <c r="P78" i="3"/>
  <c r="Q78" i="3"/>
  <c r="R78" i="3"/>
  <c r="AI78" i="3"/>
  <c r="AS78" i="3" s="1"/>
  <c r="V78" i="3"/>
  <c r="Y78" i="3"/>
  <c r="Z78" i="3"/>
  <c r="P79" i="3"/>
  <c r="Q79" i="3"/>
  <c r="R79" i="3"/>
  <c r="AI79" i="3"/>
  <c r="AS79" i="3" s="1"/>
  <c r="AU79" i="3" s="1"/>
  <c r="AJ79" i="3" s="1"/>
  <c r="U79" i="3" s="1"/>
  <c r="V79" i="3"/>
  <c r="Y79" i="3"/>
  <c r="Z79" i="3"/>
  <c r="P80" i="3"/>
  <c r="Q80" i="3"/>
  <c r="R80" i="3"/>
  <c r="AI80" i="3"/>
  <c r="AS80" i="3" s="1"/>
  <c r="V80" i="3"/>
  <c r="Y80" i="3"/>
  <c r="Z80" i="3"/>
  <c r="P81" i="3"/>
  <c r="Q81" i="3"/>
  <c r="R81" i="3"/>
  <c r="AI81" i="3"/>
  <c r="AS81" i="3" s="1"/>
  <c r="AU81" i="3" s="1"/>
  <c r="AJ81" i="3" s="1"/>
  <c r="U81" i="3" s="1"/>
  <c r="V81" i="3"/>
  <c r="Y81" i="3"/>
  <c r="Z81" i="3"/>
  <c r="P82" i="3"/>
  <c r="Q82" i="3"/>
  <c r="R82" i="3"/>
  <c r="AI82" i="3"/>
  <c r="AS82" i="3" s="1"/>
  <c r="V82" i="3"/>
  <c r="Y82" i="3"/>
  <c r="Z82" i="3"/>
  <c r="P83" i="3"/>
  <c r="Q83" i="3"/>
  <c r="R83" i="3"/>
  <c r="AI83" i="3"/>
  <c r="AS83" i="3" s="1"/>
  <c r="AU83" i="3" s="1"/>
  <c r="AJ83" i="3" s="1"/>
  <c r="U83" i="3" s="1"/>
  <c r="V83" i="3"/>
  <c r="Y83" i="3"/>
  <c r="Z83" i="3"/>
  <c r="P84" i="3"/>
  <c r="Q84" i="3"/>
  <c r="R84" i="3"/>
  <c r="AI84" i="3"/>
  <c r="AS84" i="3" s="1"/>
  <c r="V84" i="3"/>
  <c r="Y84" i="3"/>
  <c r="Z84" i="3"/>
  <c r="P85" i="3"/>
  <c r="Q85" i="3"/>
  <c r="R85" i="3"/>
  <c r="AI85" i="3"/>
  <c r="AS85" i="3" s="1"/>
  <c r="AU85" i="3" s="1"/>
  <c r="AJ85" i="3" s="1"/>
  <c r="U85" i="3" s="1"/>
  <c r="V85" i="3"/>
  <c r="Y85" i="3"/>
  <c r="Z85" i="3"/>
  <c r="P86" i="3"/>
  <c r="Q86" i="3"/>
  <c r="R86" i="3"/>
  <c r="AI86" i="3"/>
  <c r="AS86" i="3" s="1"/>
  <c r="V86" i="3"/>
  <c r="Y86" i="3"/>
  <c r="Z86" i="3"/>
  <c r="P87" i="3"/>
  <c r="Q87" i="3"/>
  <c r="R87" i="3"/>
  <c r="AI87" i="3"/>
  <c r="AS87" i="3" s="1"/>
  <c r="AU87" i="3" s="1"/>
  <c r="AJ87" i="3" s="1"/>
  <c r="U87" i="3" s="1"/>
  <c r="V87" i="3"/>
  <c r="Y87" i="3"/>
  <c r="Z87" i="3"/>
  <c r="P88" i="3"/>
  <c r="Q88" i="3"/>
  <c r="R88" i="3"/>
  <c r="AI88" i="3"/>
  <c r="AS88" i="3" s="1"/>
  <c r="V88" i="3"/>
  <c r="Y88" i="3"/>
  <c r="Z88" i="3"/>
  <c r="P89" i="3"/>
  <c r="Q89" i="3"/>
  <c r="R89" i="3"/>
  <c r="AI89" i="3"/>
  <c r="AS89" i="3" s="1"/>
  <c r="AU89" i="3" s="1"/>
  <c r="AJ89" i="3" s="1"/>
  <c r="U89" i="3" s="1"/>
  <c r="V89" i="3"/>
  <c r="Y89" i="3"/>
  <c r="Z89" i="3"/>
  <c r="P90" i="3"/>
  <c r="Q90" i="3"/>
  <c r="R90" i="3"/>
  <c r="AI90" i="3"/>
  <c r="AS90" i="3" s="1"/>
  <c r="V90" i="3"/>
  <c r="Y90" i="3"/>
  <c r="Z90" i="3"/>
  <c r="P91" i="3"/>
  <c r="Q91" i="3"/>
  <c r="R91" i="3"/>
  <c r="AI91" i="3"/>
  <c r="AS91" i="3" s="1"/>
  <c r="AU91" i="3" s="1"/>
  <c r="AJ91" i="3" s="1"/>
  <c r="U91" i="3" s="1"/>
  <c r="V91" i="3"/>
  <c r="Y91" i="3"/>
  <c r="Z91" i="3"/>
  <c r="P92" i="3"/>
  <c r="Q92" i="3"/>
  <c r="R92" i="3"/>
  <c r="AI92" i="3"/>
  <c r="AS92" i="3" s="1"/>
  <c r="V92" i="3"/>
  <c r="Y92" i="3"/>
  <c r="Z92" i="3"/>
  <c r="P93" i="3"/>
  <c r="Q93" i="3"/>
  <c r="R93" i="3"/>
  <c r="AI93" i="3"/>
  <c r="AS93" i="3" s="1"/>
  <c r="AU93" i="3" s="1"/>
  <c r="AJ93" i="3" s="1"/>
  <c r="U93" i="3" s="1"/>
  <c r="V93" i="3"/>
  <c r="Y93" i="3"/>
  <c r="Z93" i="3"/>
  <c r="P94" i="3"/>
  <c r="Q94" i="3"/>
  <c r="R94" i="3"/>
  <c r="AI94" i="3"/>
  <c r="AS94" i="3" s="1"/>
  <c r="V94" i="3"/>
  <c r="Y94" i="3"/>
  <c r="Z94" i="3"/>
  <c r="P95" i="3"/>
  <c r="Q95" i="3"/>
  <c r="R95" i="3"/>
  <c r="AI95" i="3"/>
  <c r="AS95" i="3" s="1"/>
  <c r="V95" i="3"/>
  <c r="W95" i="3"/>
  <c r="Y95" i="3"/>
  <c r="Z95" i="3"/>
  <c r="P96" i="3"/>
  <c r="Q96" i="3"/>
  <c r="R96" i="3"/>
  <c r="AI96" i="3"/>
  <c r="AS96" i="3" s="1"/>
  <c r="V96" i="3"/>
  <c r="Y96" i="3"/>
  <c r="Z96" i="3"/>
  <c r="P97" i="3"/>
  <c r="Q97" i="3"/>
  <c r="R97" i="3"/>
  <c r="AI97" i="3"/>
  <c r="AS97" i="3" s="1"/>
  <c r="AU97" i="3" s="1"/>
  <c r="AJ97" i="3" s="1"/>
  <c r="U97" i="3" s="1"/>
  <c r="V97" i="3"/>
  <c r="Y97" i="3"/>
  <c r="Z97" i="3"/>
  <c r="P98" i="3"/>
  <c r="Q98" i="3"/>
  <c r="R98" i="3"/>
  <c r="AI98" i="3"/>
  <c r="AS98" i="3" s="1"/>
  <c r="V98" i="3"/>
  <c r="Y98" i="3"/>
  <c r="Z98" i="3"/>
  <c r="P99" i="3"/>
  <c r="Q99" i="3"/>
  <c r="R99" i="3"/>
  <c r="AI99" i="3"/>
  <c r="AS99" i="3" s="1"/>
  <c r="AU99" i="3" s="1"/>
  <c r="AJ99" i="3" s="1"/>
  <c r="U99" i="3" s="1"/>
  <c r="V99" i="3"/>
  <c r="Y99" i="3"/>
  <c r="Z99" i="3"/>
  <c r="P100" i="3"/>
  <c r="Q100" i="3"/>
  <c r="R100" i="3"/>
  <c r="AI100" i="3"/>
  <c r="AS100" i="3" s="1"/>
  <c r="V100" i="3"/>
  <c r="Y100" i="3"/>
  <c r="Z100" i="3"/>
  <c r="P101" i="3"/>
  <c r="Q101" i="3"/>
  <c r="R101" i="3"/>
  <c r="AI101" i="3"/>
  <c r="AS101" i="3" s="1"/>
  <c r="V101" i="3"/>
  <c r="Y101" i="3"/>
  <c r="Z101" i="3"/>
  <c r="P102" i="3"/>
  <c r="Q102" i="3"/>
  <c r="R102" i="3"/>
  <c r="AI102" i="3"/>
  <c r="AS102" i="3" s="1"/>
  <c r="V102" i="3"/>
  <c r="Y102" i="3"/>
  <c r="Z102" i="3"/>
  <c r="P103" i="3"/>
  <c r="Q103" i="3"/>
  <c r="R103" i="3"/>
  <c r="AI103" i="3"/>
  <c r="AS103" i="3" s="1"/>
  <c r="V103" i="3"/>
  <c r="Y103" i="3"/>
  <c r="Z103" i="3"/>
  <c r="P104" i="3"/>
  <c r="Q104" i="3"/>
  <c r="R104" i="3"/>
  <c r="AI104" i="3"/>
  <c r="AS104" i="3" s="1"/>
  <c r="V104" i="3"/>
  <c r="Y104" i="3"/>
  <c r="Z104" i="3"/>
  <c r="P105" i="3"/>
  <c r="Q105" i="3"/>
  <c r="R105" i="3"/>
  <c r="AI105" i="3"/>
  <c r="AS105" i="3" s="1"/>
  <c r="AU105" i="3" s="1"/>
  <c r="AJ105" i="3" s="1"/>
  <c r="U105" i="3" s="1"/>
  <c r="V105" i="3"/>
  <c r="Y105" i="3"/>
  <c r="Z105" i="3"/>
  <c r="P106" i="3"/>
  <c r="Q106" i="3"/>
  <c r="R106" i="3"/>
  <c r="AI106" i="3"/>
  <c r="AS106" i="3" s="1"/>
  <c r="AU106" i="3" s="1"/>
  <c r="AJ106" i="3" s="1"/>
  <c r="U106" i="3" s="1"/>
  <c r="V106" i="3"/>
  <c r="Y106" i="3"/>
  <c r="Z106" i="3"/>
  <c r="P107" i="3"/>
  <c r="Q107" i="3"/>
  <c r="R107" i="3"/>
  <c r="AI107" i="3"/>
  <c r="AS107" i="3" s="1"/>
  <c r="AU107" i="3" s="1"/>
  <c r="AJ107" i="3" s="1"/>
  <c r="U107" i="3" s="1"/>
  <c r="V107" i="3"/>
  <c r="Y107" i="3"/>
  <c r="Z107" i="3"/>
  <c r="P108" i="3"/>
  <c r="Q108" i="3"/>
  <c r="R108" i="3"/>
  <c r="AI108" i="3"/>
  <c r="AS108" i="3" s="1"/>
  <c r="V108" i="3"/>
  <c r="Y108" i="3"/>
  <c r="Z108" i="3"/>
  <c r="P109" i="3"/>
  <c r="Q109" i="3"/>
  <c r="R109" i="3"/>
  <c r="AI109" i="3"/>
  <c r="AS109" i="3" s="1"/>
  <c r="AU109" i="3" s="1"/>
  <c r="AJ109" i="3" s="1"/>
  <c r="U109" i="3" s="1"/>
  <c r="V109" i="3"/>
  <c r="Y109" i="3"/>
  <c r="Z109" i="3"/>
  <c r="P110" i="3"/>
  <c r="Q110" i="3"/>
  <c r="R110" i="3"/>
  <c r="AI110" i="3"/>
  <c r="AS110" i="3" s="1"/>
  <c r="V110" i="3"/>
  <c r="Y110" i="3"/>
  <c r="Z110" i="3"/>
  <c r="P111" i="3"/>
  <c r="Q111" i="3"/>
  <c r="R111" i="3"/>
  <c r="AI111" i="3"/>
  <c r="AS111" i="3" s="1"/>
  <c r="V111" i="3"/>
  <c r="Y111" i="3"/>
  <c r="Z111" i="3"/>
  <c r="P112" i="3"/>
  <c r="Q112" i="3"/>
  <c r="R112" i="3"/>
  <c r="AI112" i="3"/>
  <c r="AS112" i="3" s="1"/>
  <c r="AU112" i="3" s="1"/>
  <c r="AJ112" i="3" s="1"/>
  <c r="U112" i="3" s="1"/>
  <c r="V112" i="3"/>
  <c r="Y112" i="3"/>
  <c r="Z112" i="3"/>
  <c r="P113" i="3"/>
  <c r="Q113" i="3"/>
  <c r="R113" i="3"/>
  <c r="AI113" i="3"/>
  <c r="AS113" i="3" s="1"/>
  <c r="AU113" i="3" s="1"/>
  <c r="AJ113" i="3" s="1"/>
  <c r="U113" i="3" s="1"/>
  <c r="V113" i="3"/>
  <c r="Y113" i="3"/>
  <c r="Z113" i="3"/>
  <c r="P114" i="3"/>
  <c r="Q114" i="3"/>
  <c r="R114" i="3"/>
  <c r="AI114" i="3"/>
  <c r="AS114" i="3" s="1"/>
  <c r="AU114" i="3" s="1"/>
  <c r="AJ114" i="3" s="1"/>
  <c r="U114" i="3" s="1"/>
  <c r="V114" i="3"/>
  <c r="Y114" i="3"/>
  <c r="Z114" i="3"/>
  <c r="P115" i="3"/>
  <c r="Q115" i="3"/>
  <c r="R115" i="3"/>
  <c r="AI115" i="3"/>
  <c r="AS115" i="3" s="1"/>
  <c r="AU115" i="3" s="1"/>
  <c r="AJ115" i="3" s="1"/>
  <c r="U115" i="3" s="1"/>
  <c r="V115" i="3"/>
  <c r="Y115" i="3"/>
  <c r="Z115" i="3"/>
  <c r="P116" i="3"/>
  <c r="Q116" i="3"/>
  <c r="R116" i="3"/>
  <c r="AI116" i="3"/>
  <c r="AS116" i="3" s="1"/>
  <c r="AU116" i="3" s="1"/>
  <c r="AJ116" i="3" s="1"/>
  <c r="U116" i="3" s="1"/>
  <c r="V116" i="3"/>
  <c r="Y116" i="3"/>
  <c r="Z116" i="3"/>
  <c r="P117" i="3"/>
  <c r="Q117" i="3"/>
  <c r="R117" i="3"/>
  <c r="AI117" i="3"/>
  <c r="AS117" i="3" s="1"/>
  <c r="AU117" i="3" s="1"/>
  <c r="AJ117" i="3" s="1"/>
  <c r="U117" i="3" s="1"/>
  <c r="V117" i="3"/>
  <c r="Y117" i="3"/>
  <c r="Z117" i="3"/>
  <c r="P118" i="3"/>
  <c r="Q118" i="3"/>
  <c r="R118" i="3"/>
  <c r="AI118" i="3"/>
  <c r="AS118" i="3" s="1"/>
  <c r="V118" i="3"/>
  <c r="Y118" i="3"/>
  <c r="Z118" i="3"/>
  <c r="P119" i="3"/>
  <c r="Q119" i="3"/>
  <c r="R119" i="3"/>
  <c r="AI119" i="3"/>
  <c r="AS119" i="3" s="1"/>
  <c r="AU119" i="3" s="1"/>
  <c r="AJ119" i="3" s="1"/>
  <c r="U119" i="3" s="1"/>
  <c r="V119" i="3"/>
  <c r="Y119" i="3"/>
  <c r="Z119" i="3"/>
  <c r="P120" i="3"/>
  <c r="Q120" i="3"/>
  <c r="R120" i="3"/>
  <c r="AI120" i="3"/>
  <c r="AS120" i="3" s="1"/>
  <c r="V120" i="3"/>
  <c r="Y120" i="3"/>
  <c r="Z120" i="3"/>
  <c r="P121" i="3"/>
  <c r="Q121" i="3"/>
  <c r="R121" i="3"/>
  <c r="AI121" i="3"/>
  <c r="AS121" i="3" s="1"/>
  <c r="AU121" i="3" s="1"/>
  <c r="AJ121" i="3" s="1"/>
  <c r="U121" i="3" s="1"/>
  <c r="V121" i="3"/>
  <c r="Y121" i="3"/>
  <c r="Z121" i="3"/>
  <c r="P122" i="3"/>
  <c r="Q122" i="3"/>
  <c r="R122" i="3"/>
  <c r="AI122" i="3"/>
  <c r="AS122" i="3" s="1"/>
  <c r="V122" i="3"/>
  <c r="Y122" i="3"/>
  <c r="Z122" i="3"/>
  <c r="P123" i="3"/>
  <c r="Q123" i="3"/>
  <c r="R123" i="3"/>
  <c r="AI123" i="3"/>
  <c r="AS123" i="3" s="1"/>
  <c r="AU123" i="3" s="1"/>
  <c r="AJ123" i="3" s="1"/>
  <c r="U123" i="3" s="1"/>
  <c r="V123" i="3"/>
  <c r="Y123" i="3"/>
  <c r="Z123" i="3"/>
  <c r="P124" i="3"/>
  <c r="Q124" i="3"/>
  <c r="R124" i="3"/>
  <c r="AI124" i="3"/>
  <c r="AS124" i="3" s="1"/>
  <c r="V124" i="3"/>
  <c r="Y124" i="3"/>
  <c r="Z124" i="3"/>
  <c r="P125" i="3"/>
  <c r="Q125" i="3"/>
  <c r="R125" i="3"/>
  <c r="AI125" i="3"/>
  <c r="AS125" i="3" s="1"/>
  <c r="V125" i="3"/>
  <c r="Y125" i="3"/>
  <c r="Z125" i="3"/>
  <c r="P126" i="3"/>
  <c r="Q126" i="3"/>
  <c r="R126" i="3"/>
  <c r="AI126" i="3"/>
  <c r="AS126" i="3" s="1"/>
  <c r="V126" i="3"/>
  <c r="Y126" i="3"/>
  <c r="Z126" i="3"/>
  <c r="P127" i="3"/>
  <c r="Q127" i="3"/>
  <c r="R127" i="3"/>
  <c r="AI127" i="3"/>
  <c r="AS127" i="3" s="1"/>
  <c r="AU127" i="3" s="1"/>
  <c r="AJ127" i="3" s="1"/>
  <c r="U127" i="3" s="1"/>
  <c r="V127" i="3"/>
  <c r="W127" i="3"/>
  <c r="Y127" i="3"/>
  <c r="Z127" i="3"/>
  <c r="P128" i="3"/>
  <c r="Q128" i="3"/>
  <c r="R128" i="3"/>
  <c r="AI128" i="3"/>
  <c r="AS128" i="3" s="1"/>
  <c r="V128" i="3"/>
  <c r="Y128" i="3"/>
  <c r="Z128" i="3"/>
  <c r="P129" i="3"/>
  <c r="Q129" i="3"/>
  <c r="R129" i="3"/>
  <c r="AI129" i="3"/>
  <c r="AS129" i="3" s="1"/>
  <c r="AU129" i="3" s="1"/>
  <c r="AJ129" i="3" s="1"/>
  <c r="U129" i="3" s="1"/>
  <c r="V129" i="3"/>
  <c r="Y129" i="3"/>
  <c r="Z129" i="3"/>
  <c r="P130" i="3"/>
  <c r="Q130" i="3"/>
  <c r="R130" i="3"/>
  <c r="AI130" i="3"/>
  <c r="AS130" i="3" s="1"/>
  <c r="V130" i="3"/>
  <c r="Y130" i="3"/>
  <c r="Z130" i="3"/>
  <c r="P131" i="3"/>
  <c r="Q131" i="3"/>
  <c r="R131" i="3"/>
  <c r="AI131" i="3"/>
  <c r="AS131" i="3" s="1"/>
  <c r="AU131" i="3" s="1"/>
  <c r="AJ131" i="3" s="1"/>
  <c r="U131" i="3" s="1"/>
  <c r="V131" i="3"/>
  <c r="Y131" i="3"/>
  <c r="Z131" i="3"/>
  <c r="P132" i="3"/>
  <c r="Q132" i="3"/>
  <c r="R132" i="3"/>
  <c r="AI132" i="3"/>
  <c r="AS132" i="3" s="1"/>
  <c r="AU132" i="3" s="1"/>
  <c r="AJ132" i="3" s="1"/>
  <c r="U132" i="3" s="1"/>
  <c r="V132" i="3"/>
  <c r="Y132" i="3"/>
  <c r="Z132" i="3"/>
  <c r="P133" i="3"/>
  <c r="Q133" i="3"/>
  <c r="R133" i="3"/>
  <c r="AI133" i="3"/>
  <c r="AS133" i="3" s="1"/>
  <c r="AU133" i="3" s="1"/>
  <c r="AJ133" i="3" s="1"/>
  <c r="U133" i="3" s="1"/>
  <c r="V133" i="3"/>
  <c r="Y133" i="3"/>
  <c r="Z133" i="3"/>
  <c r="P134" i="3"/>
  <c r="Q134" i="3"/>
  <c r="R134" i="3"/>
  <c r="AI134" i="3"/>
  <c r="AS134" i="3" s="1"/>
  <c r="AU134" i="3" s="1"/>
  <c r="AJ134" i="3" s="1"/>
  <c r="U134" i="3" s="1"/>
  <c r="V134" i="3"/>
  <c r="Y134" i="3"/>
  <c r="Z134" i="3"/>
  <c r="P135" i="3"/>
  <c r="Q135" i="3"/>
  <c r="R135" i="3"/>
  <c r="AI135" i="3"/>
  <c r="AS135" i="3" s="1"/>
  <c r="AU135" i="3" s="1"/>
  <c r="AJ135" i="3" s="1"/>
  <c r="U135" i="3" s="1"/>
  <c r="V135" i="3"/>
  <c r="Y135" i="3"/>
  <c r="Z135" i="3"/>
  <c r="P136" i="3"/>
  <c r="Q136" i="3"/>
  <c r="R136" i="3"/>
  <c r="AI136" i="3"/>
  <c r="AS136" i="3" s="1"/>
  <c r="V136" i="3"/>
  <c r="Y136" i="3"/>
  <c r="Z136" i="3"/>
  <c r="P137" i="3"/>
  <c r="Q137" i="3"/>
  <c r="R137" i="3"/>
  <c r="AI137" i="3"/>
  <c r="AS137" i="3" s="1"/>
  <c r="V137" i="3"/>
  <c r="Y137" i="3"/>
  <c r="Z137" i="3"/>
  <c r="P138" i="3"/>
  <c r="Q138" i="3"/>
  <c r="R138" i="3"/>
  <c r="AI138" i="3"/>
  <c r="AS138" i="3" s="1"/>
  <c r="V138" i="3"/>
  <c r="Y138" i="3"/>
  <c r="Z138" i="3"/>
  <c r="P139" i="3"/>
  <c r="Q139" i="3"/>
  <c r="R139" i="3"/>
  <c r="AI139" i="3"/>
  <c r="AS139" i="3" s="1"/>
  <c r="AU139" i="3" s="1"/>
  <c r="AJ139" i="3" s="1"/>
  <c r="U139" i="3" s="1"/>
  <c r="V139" i="3"/>
  <c r="Y139" i="3"/>
  <c r="Z139" i="3"/>
  <c r="M41" i="3"/>
  <c r="AG41" i="3" s="1"/>
  <c r="P41" i="3"/>
  <c r="Q41" i="3"/>
  <c r="R41" i="3" s="1"/>
  <c r="AI41" i="3"/>
  <c r="AS41" i="3" s="1"/>
  <c r="V41" i="3"/>
  <c r="Y41" i="3"/>
  <c r="Z41" i="3"/>
  <c r="M42" i="3"/>
  <c r="AG42" i="3" s="1"/>
  <c r="P42" i="3"/>
  <c r="Q42" i="3"/>
  <c r="R42" i="3" s="1"/>
  <c r="AI42" i="3"/>
  <c r="AS42" i="3" s="1"/>
  <c r="V42" i="3"/>
  <c r="Y42" i="3"/>
  <c r="Z42" i="3"/>
  <c r="M43" i="3"/>
  <c r="AG43" i="3" s="1"/>
  <c r="P43" i="3"/>
  <c r="Q43" i="3"/>
  <c r="R43" i="3" s="1"/>
  <c r="AI43" i="3"/>
  <c r="AS43" i="3" s="1"/>
  <c r="V43" i="3"/>
  <c r="Y43" i="3"/>
  <c r="Z43" i="3"/>
  <c r="M44" i="3"/>
  <c r="AG44" i="3" s="1"/>
  <c r="P44" i="3"/>
  <c r="Q44" i="3"/>
  <c r="R44" i="3" s="1"/>
  <c r="AI44" i="3"/>
  <c r="AS44" i="3" s="1"/>
  <c r="AU44" i="3" s="1"/>
  <c r="AJ44" i="3" s="1"/>
  <c r="V44" i="3"/>
  <c r="Y44" i="3"/>
  <c r="Z44" i="3"/>
  <c r="Z39" i="3"/>
  <c r="AA39" i="3" s="1"/>
  <c r="Y39" i="3"/>
  <c r="V39" i="3"/>
  <c r="AI39" i="3"/>
  <c r="AS39" i="3" s="1"/>
  <c r="R39" i="3"/>
  <c r="AG39" i="3"/>
  <c r="L39" i="3"/>
  <c r="K39" i="3" s="1"/>
  <c r="X127" i="3" l="1"/>
  <c r="W44" i="3"/>
  <c r="X44" i="3" s="1"/>
  <c r="W139" i="3"/>
  <c r="X139" i="3"/>
  <c r="W41" i="3"/>
  <c r="X41" i="3" s="1"/>
  <c r="W132" i="3"/>
  <c r="X132" i="3" s="1"/>
  <c r="W123" i="3"/>
  <c r="X123" i="3" s="1"/>
  <c r="W115" i="3"/>
  <c r="X115" i="3" s="1"/>
  <c r="W107" i="3"/>
  <c r="X107" i="3" s="1"/>
  <c r="W99" i="3"/>
  <c r="X99" i="3" s="1"/>
  <c r="W90" i="3"/>
  <c r="X90" i="3" s="1"/>
  <c r="W82" i="3"/>
  <c r="X82" i="3" s="1"/>
  <c r="W73" i="3"/>
  <c r="X73" i="3" s="1"/>
  <c r="W65" i="3"/>
  <c r="X65" i="3" s="1"/>
  <c r="W57" i="3"/>
  <c r="X57" i="3" s="1"/>
  <c r="W133" i="3"/>
  <c r="X133" i="3" s="1"/>
  <c r="W116" i="3"/>
  <c r="X116" i="3" s="1"/>
  <c r="W43" i="3"/>
  <c r="X43" i="3" s="1"/>
  <c r="W134" i="3"/>
  <c r="X134" i="3" s="1"/>
  <c r="W125" i="3"/>
  <c r="X125" i="3" s="1"/>
  <c r="W117" i="3"/>
  <c r="X117" i="3" s="1"/>
  <c r="W109" i="3"/>
  <c r="X109" i="3" s="1"/>
  <c r="W101" i="3"/>
  <c r="X101" i="3" s="1"/>
  <c r="W92" i="3"/>
  <c r="X92" i="3" s="1"/>
  <c r="W84" i="3"/>
  <c r="X84" i="3"/>
  <c r="W75" i="3"/>
  <c r="X75" i="3" s="1"/>
  <c r="W67" i="3"/>
  <c r="X67" i="3" s="1"/>
  <c r="W59" i="3"/>
  <c r="X59" i="3" s="1"/>
  <c r="W66" i="3"/>
  <c r="X66" i="3" s="1"/>
  <c r="W135" i="3"/>
  <c r="X135" i="3" s="1"/>
  <c r="W126" i="3"/>
  <c r="X126" i="3" s="1"/>
  <c r="W118" i="3"/>
  <c r="X118" i="3" s="1"/>
  <c r="W110" i="3"/>
  <c r="X110" i="3" s="1"/>
  <c r="W102" i="3"/>
  <c r="X102" i="3" s="1"/>
  <c r="W93" i="3"/>
  <c r="X93" i="3" s="1"/>
  <c r="W85" i="3"/>
  <c r="X85" i="3" s="1"/>
  <c r="W77" i="3"/>
  <c r="X77" i="3" s="1"/>
  <c r="X76" i="3"/>
  <c r="W68" i="3"/>
  <c r="X68" i="3" s="1"/>
  <c r="W60" i="3"/>
  <c r="X60" i="3" s="1"/>
  <c r="W51" i="3"/>
  <c r="X51" i="3" s="1"/>
  <c r="W58" i="3"/>
  <c r="X58" i="3" s="1"/>
  <c r="W136" i="3"/>
  <c r="X136" i="3" s="1"/>
  <c r="W119" i="3"/>
  <c r="X119" i="3" s="1"/>
  <c r="W111" i="3"/>
  <c r="X111" i="3" s="1"/>
  <c r="W103" i="3"/>
  <c r="X103" i="3" s="1"/>
  <c r="W94" i="3"/>
  <c r="X94" i="3" s="1"/>
  <c r="W86" i="3"/>
  <c r="X86" i="3" s="1"/>
  <c r="W78" i="3"/>
  <c r="X78" i="3" s="1"/>
  <c r="W69" i="3"/>
  <c r="X69" i="3" s="1"/>
  <c r="W61" i="3"/>
  <c r="X61" i="3" s="1"/>
  <c r="W53" i="3"/>
  <c r="X53" i="3" s="1"/>
  <c r="W50" i="3"/>
  <c r="X50" i="3" s="1"/>
  <c r="W49" i="3"/>
  <c r="X49" i="3" s="1"/>
  <c r="W48" i="3"/>
  <c r="X48" i="3" s="1"/>
  <c r="W47" i="3"/>
  <c r="X47" i="3" s="1"/>
  <c r="W46" i="3"/>
  <c r="X46" i="3" s="1"/>
  <c r="W45" i="3"/>
  <c r="X45" i="3" s="1"/>
  <c r="W124" i="3"/>
  <c r="X124" i="3" s="1"/>
  <c r="W100" i="3"/>
  <c r="X100" i="3" s="1"/>
  <c r="W137" i="3"/>
  <c r="X137" i="3" s="1"/>
  <c r="W129" i="3"/>
  <c r="X129" i="3" s="1"/>
  <c r="W120" i="3"/>
  <c r="X120" i="3" s="1"/>
  <c r="W112" i="3"/>
  <c r="X112" i="3" s="1"/>
  <c r="W104" i="3"/>
  <c r="X104" i="3" s="1"/>
  <c r="W96" i="3"/>
  <c r="X96" i="3" s="1"/>
  <c r="X95" i="3"/>
  <c r="W87" i="3"/>
  <c r="X87" i="3" s="1"/>
  <c r="W79" i="3"/>
  <c r="X79" i="3" s="1"/>
  <c r="W70" i="3"/>
  <c r="X70" i="3" s="1"/>
  <c r="W62" i="3"/>
  <c r="X62" i="3" s="1"/>
  <c r="W54" i="3"/>
  <c r="X54" i="3" s="1"/>
  <c r="W108" i="3"/>
  <c r="X108" i="3" s="1"/>
  <c r="W83" i="3"/>
  <c r="X83" i="3" s="1"/>
  <c r="W74" i="3"/>
  <c r="X74" i="3" s="1"/>
  <c r="W128" i="3"/>
  <c r="X128" i="3" s="1"/>
  <c r="W138" i="3"/>
  <c r="X138" i="3" s="1"/>
  <c r="W130" i="3"/>
  <c r="X130" i="3"/>
  <c r="W121" i="3"/>
  <c r="X121" i="3" s="1"/>
  <c r="W113" i="3"/>
  <c r="X113" i="3" s="1"/>
  <c r="W105" i="3"/>
  <c r="X105" i="3" s="1"/>
  <c r="W97" i="3"/>
  <c r="X97" i="3" s="1"/>
  <c r="W88" i="3"/>
  <c r="X88" i="3" s="1"/>
  <c r="W80" i="3"/>
  <c r="X80" i="3" s="1"/>
  <c r="W71" i="3"/>
  <c r="X71" i="3" s="1"/>
  <c r="W63" i="3"/>
  <c r="X63" i="3" s="1"/>
  <c r="W55" i="3"/>
  <c r="X55" i="3" s="1"/>
  <c r="W42" i="3"/>
  <c r="X42" i="3" s="1"/>
  <c r="W91" i="3"/>
  <c r="X91" i="3" s="1"/>
  <c r="W131" i="3"/>
  <c r="X131" i="3" s="1"/>
  <c r="W122" i="3"/>
  <c r="X122" i="3" s="1"/>
  <c r="W114" i="3"/>
  <c r="X114" i="3" s="1"/>
  <c r="W106" i="3"/>
  <c r="X106" i="3" s="1"/>
  <c r="W98" i="3"/>
  <c r="X98" i="3" s="1"/>
  <c r="W89" i="3"/>
  <c r="X89" i="3" s="1"/>
  <c r="W81" i="3"/>
  <c r="X81" i="3" s="1"/>
  <c r="W72" i="3"/>
  <c r="X72" i="3" s="1"/>
  <c r="W64" i="3"/>
  <c r="X64" i="3" s="1"/>
  <c r="W56" i="3"/>
  <c r="X56" i="3" s="1"/>
  <c r="W39" i="3"/>
  <c r="X39" i="3" s="1"/>
  <c r="AK138" i="3"/>
  <c r="AU138" i="3"/>
  <c r="AJ138" i="3" s="1"/>
  <c r="U138" i="3" s="1"/>
  <c r="AK130" i="3"/>
  <c r="AU130" i="3"/>
  <c r="AJ130" i="3" s="1"/>
  <c r="U130" i="3" s="1"/>
  <c r="AK126" i="3"/>
  <c r="AU126" i="3"/>
  <c r="AJ126" i="3" s="1"/>
  <c r="U126" i="3" s="1"/>
  <c r="AK122" i="3"/>
  <c r="AU122" i="3"/>
  <c r="AJ122" i="3" s="1"/>
  <c r="U122" i="3" s="1"/>
  <c r="AK118" i="3"/>
  <c r="AU118" i="3"/>
  <c r="AJ118" i="3" s="1"/>
  <c r="U118" i="3" s="1"/>
  <c r="AK110" i="3"/>
  <c r="AU110" i="3"/>
  <c r="AJ110" i="3" s="1"/>
  <c r="U110" i="3" s="1"/>
  <c r="AK102" i="3"/>
  <c r="AU102" i="3"/>
  <c r="AJ102" i="3" s="1"/>
  <c r="U102" i="3" s="1"/>
  <c r="AK98" i="3"/>
  <c r="AU98" i="3"/>
  <c r="AJ98" i="3" s="1"/>
  <c r="U98" i="3" s="1"/>
  <c r="AK94" i="3"/>
  <c r="AU94" i="3"/>
  <c r="AJ94" i="3" s="1"/>
  <c r="U94" i="3" s="1"/>
  <c r="AK90" i="3"/>
  <c r="AU90" i="3"/>
  <c r="AJ90" i="3" s="1"/>
  <c r="U90" i="3" s="1"/>
  <c r="AK86" i="3"/>
  <c r="AU86" i="3"/>
  <c r="AJ86" i="3" s="1"/>
  <c r="U86" i="3" s="1"/>
  <c r="AK82" i="3"/>
  <c r="AU82" i="3"/>
  <c r="AJ82" i="3" s="1"/>
  <c r="U82" i="3" s="1"/>
  <c r="AK78" i="3"/>
  <c r="AU78" i="3"/>
  <c r="AJ78" i="3" s="1"/>
  <c r="U78" i="3" s="1"/>
  <c r="AK74" i="3"/>
  <c r="AU74" i="3"/>
  <c r="AJ74" i="3" s="1"/>
  <c r="U74" i="3" s="1"/>
  <c r="AK66" i="3"/>
  <c r="AU66" i="3"/>
  <c r="AJ66" i="3" s="1"/>
  <c r="U66" i="3" s="1"/>
  <c r="AK62" i="3"/>
  <c r="AU62" i="3"/>
  <c r="AJ62" i="3" s="1"/>
  <c r="U62" i="3" s="1"/>
  <c r="AK54" i="3"/>
  <c r="AU54" i="3"/>
  <c r="AJ54" i="3" s="1"/>
  <c r="U54" i="3" s="1"/>
  <c r="AK125" i="3"/>
  <c r="AU125" i="3"/>
  <c r="AJ125" i="3" s="1"/>
  <c r="U125" i="3" s="1"/>
  <c r="AK101" i="3"/>
  <c r="AU101" i="3"/>
  <c r="AJ101" i="3" s="1"/>
  <c r="U101" i="3" s="1"/>
  <c r="AK136" i="3"/>
  <c r="AU136" i="3"/>
  <c r="AJ136" i="3" s="1"/>
  <c r="U136" i="3" s="1"/>
  <c r="AK128" i="3"/>
  <c r="AU128" i="3"/>
  <c r="AJ128" i="3" s="1"/>
  <c r="U128" i="3" s="1"/>
  <c r="AK124" i="3"/>
  <c r="AU124" i="3"/>
  <c r="AJ124" i="3" s="1"/>
  <c r="U124" i="3" s="1"/>
  <c r="AK120" i="3"/>
  <c r="AU120" i="3"/>
  <c r="AJ120" i="3" s="1"/>
  <c r="U120" i="3" s="1"/>
  <c r="AK108" i="3"/>
  <c r="AU108" i="3"/>
  <c r="AJ108" i="3" s="1"/>
  <c r="U108" i="3" s="1"/>
  <c r="AK104" i="3"/>
  <c r="AU104" i="3"/>
  <c r="AJ104" i="3" s="1"/>
  <c r="U104" i="3" s="1"/>
  <c r="AK100" i="3"/>
  <c r="AU100" i="3"/>
  <c r="AJ100" i="3" s="1"/>
  <c r="U100" i="3" s="1"/>
  <c r="AK96" i="3"/>
  <c r="AU96" i="3"/>
  <c r="AJ96" i="3" s="1"/>
  <c r="U96" i="3" s="1"/>
  <c r="AK92" i="3"/>
  <c r="AU92" i="3"/>
  <c r="AJ92" i="3" s="1"/>
  <c r="U92" i="3" s="1"/>
  <c r="AK88" i="3"/>
  <c r="AU88" i="3"/>
  <c r="AJ88" i="3" s="1"/>
  <c r="U88" i="3" s="1"/>
  <c r="AK84" i="3"/>
  <c r="AU84" i="3"/>
  <c r="AJ84" i="3" s="1"/>
  <c r="U84" i="3" s="1"/>
  <c r="AK80" i="3"/>
  <c r="AU80" i="3"/>
  <c r="AJ80" i="3" s="1"/>
  <c r="U80" i="3" s="1"/>
  <c r="AK76" i="3"/>
  <c r="AU76" i="3"/>
  <c r="AJ76" i="3" s="1"/>
  <c r="U76" i="3" s="1"/>
  <c r="AK72" i="3"/>
  <c r="AU72" i="3"/>
  <c r="AJ72" i="3" s="1"/>
  <c r="U72" i="3" s="1"/>
  <c r="AK68" i="3"/>
  <c r="AU68" i="3"/>
  <c r="AJ68" i="3" s="1"/>
  <c r="U68" i="3" s="1"/>
  <c r="AK64" i="3"/>
  <c r="AU64" i="3"/>
  <c r="AJ64" i="3" s="1"/>
  <c r="U64" i="3" s="1"/>
  <c r="AK60" i="3"/>
  <c r="AU60" i="3"/>
  <c r="AJ60" i="3" s="1"/>
  <c r="U60" i="3" s="1"/>
  <c r="AK56" i="3"/>
  <c r="AU56" i="3"/>
  <c r="AJ56" i="3" s="1"/>
  <c r="U56" i="3" s="1"/>
  <c r="AK52" i="3"/>
  <c r="AU52" i="3"/>
  <c r="AJ52" i="3" s="1"/>
  <c r="U52" i="3" s="1"/>
  <c r="AK137" i="3"/>
  <c r="AU137" i="3"/>
  <c r="AJ137" i="3" s="1"/>
  <c r="U137" i="3" s="1"/>
  <c r="AK111" i="3"/>
  <c r="AU111" i="3"/>
  <c r="AJ111" i="3" s="1"/>
  <c r="U111" i="3" s="1"/>
  <c r="AK103" i="3"/>
  <c r="AU103" i="3"/>
  <c r="AJ103" i="3" s="1"/>
  <c r="U103" i="3" s="1"/>
  <c r="AK95" i="3"/>
  <c r="AU95" i="3"/>
  <c r="AJ95" i="3" s="1"/>
  <c r="U95" i="3" s="1"/>
  <c r="AK67" i="3"/>
  <c r="AU67" i="3"/>
  <c r="AJ67" i="3" s="1"/>
  <c r="U67" i="3" s="1"/>
  <c r="AK63" i="3"/>
  <c r="AU63" i="3"/>
  <c r="AJ63" i="3" s="1"/>
  <c r="U63" i="3" s="1"/>
  <c r="AK55" i="3"/>
  <c r="AU55" i="3"/>
  <c r="AJ55" i="3" s="1"/>
  <c r="U55" i="3" s="1"/>
  <c r="AK134" i="3"/>
  <c r="AK132" i="3"/>
  <c r="AK116" i="3"/>
  <c r="AK114" i="3"/>
  <c r="AK112" i="3"/>
  <c r="AK106" i="3"/>
  <c r="AK70" i="3"/>
  <c r="AK58" i="3"/>
  <c r="AK139" i="3"/>
  <c r="AK135" i="3"/>
  <c r="AK133" i="3"/>
  <c r="AK131" i="3"/>
  <c r="AK129" i="3"/>
  <c r="AK127" i="3"/>
  <c r="AK123" i="3"/>
  <c r="AK121" i="3"/>
  <c r="AK119" i="3"/>
  <c r="AK117" i="3"/>
  <c r="AK115" i="3"/>
  <c r="AK113" i="3"/>
  <c r="AK109" i="3"/>
  <c r="AK107" i="3"/>
  <c r="AK105" i="3"/>
  <c r="AK99" i="3"/>
  <c r="AK97" i="3"/>
  <c r="AK93" i="3"/>
  <c r="AK91" i="3"/>
  <c r="AK89" i="3"/>
  <c r="AK87" i="3"/>
  <c r="AK85" i="3"/>
  <c r="AK83" i="3"/>
  <c r="AK81" i="3"/>
  <c r="AK79" i="3"/>
  <c r="AK77" i="3"/>
  <c r="AK75" i="3"/>
  <c r="AK73" i="3"/>
  <c r="AK71" i="3"/>
  <c r="AK69" i="3"/>
  <c r="AK65" i="3"/>
  <c r="AK61" i="3"/>
  <c r="AK59" i="3"/>
  <c r="AK57" i="3"/>
  <c r="AK53" i="3"/>
  <c r="AU41" i="3"/>
  <c r="AJ41" i="3" s="1"/>
  <c r="AM48" i="3"/>
  <c r="AO48" i="3"/>
  <c r="AN48" i="3"/>
  <c r="AK48" i="3" s="1"/>
  <c r="AU43" i="3"/>
  <c r="AJ43" i="3" s="1"/>
  <c r="AM50" i="3"/>
  <c r="AN50" i="3"/>
  <c r="AK50" i="3" s="1"/>
  <c r="AO50" i="3"/>
  <c r="AU39" i="3"/>
  <c r="AJ39" i="3" s="1"/>
  <c r="AU42" i="3"/>
  <c r="AJ42" i="3" s="1"/>
  <c r="AM49" i="3"/>
  <c r="AN49" i="3"/>
  <c r="AK49" i="3" s="1"/>
  <c r="AO49" i="3"/>
  <c r="AM51" i="3"/>
  <c r="AN51" i="3"/>
  <c r="AK51" i="3" s="1"/>
  <c r="AO51" i="3"/>
  <c r="AN47" i="3"/>
  <c r="AK47" i="3" s="1"/>
  <c r="AM47" i="3"/>
  <c r="U47" i="3" s="1"/>
  <c r="AO47" i="3"/>
  <c r="AM44" i="3"/>
  <c r="AN44" i="3"/>
  <c r="AK44" i="3" s="1"/>
  <c r="AO44" i="3"/>
  <c r="AM42" i="3"/>
  <c r="AO42" i="3"/>
  <c r="AN42" i="3"/>
  <c r="AK42" i="3" s="1"/>
  <c r="AN45" i="3"/>
  <c r="AK45" i="3" s="1"/>
  <c r="AM45" i="3"/>
  <c r="U45" i="3" s="1"/>
  <c r="AO45" i="3"/>
  <c r="AM46" i="3"/>
  <c r="U46" i="3" s="1"/>
  <c r="AO46" i="3"/>
  <c r="AN46" i="3"/>
  <c r="AK46" i="3" s="1"/>
  <c r="AN43" i="3"/>
  <c r="AK43" i="3" s="1"/>
  <c r="AM43" i="3"/>
  <c r="AO43" i="3"/>
  <c r="AN41" i="3"/>
  <c r="AK41" i="3" s="1"/>
  <c r="AM41" i="3"/>
  <c r="AO41" i="3"/>
  <c r="AN39" i="3"/>
  <c r="AK39" i="3" s="1"/>
  <c r="AM39" i="3"/>
  <c r="AO39" i="3"/>
  <c r="U44" i="3" l="1"/>
  <c r="U39" i="3"/>
  <c r="U42" i="3"/>
  <c r="U43" i="3"/>
  <c r="U41" i="3"/>
  <c r="G28" i="3"/>
  <c r="G27" i="3"/>
  <c r="M23" i="3"/>
  <c r="M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Deckers, Ute</author>
  </authors>
  <commentList>
    <comment ref="L21" authorId="0" shapeId="0" xr:uid="{00000000-0006-0000-0300-000001000000}">
      <text>
        <r>
          <rPr>
            <b/>
            <sz val="8"/>
            <color indexed="81"/>
            <rFont val="Tahoma"/>
            <family val="2"/>
          </rPr>
          <t>Deckers, Ute:</t>
        </r>
        <r>
          <rPr>
            <sz val="8"/>
            <color indexed="81"/>
            <rFont val="Tahoma"/>
            <family val="2"/>
          </rPr>
          <t xml:space="preserve">
Zahlweise
  1 = jährlich
  2 = halbjährlich
  4 = vierteljährlich
12 = monatlich</t>
        </r>
      </text>
    </comment>
  </commentList>
</comments>
</file>

<file path=xl/sharedStrings.xml><?xml version="1.0" encoding="utf-8"?>
<sst xmlns="http://schemas.openxmlformats.org/spreadsheetml/2006/main" count="4916" uniqueCount="633">
  <si>
    <t>HDI Lebensversicherung AG</t>
  </si>
  <si>
    <t>Charles-de-Gaulle-Platz 1</t>
  </si>
  <si>
    <t>50679 Köln</t>
  </si>
  <si>
    <t>Tel.: + 49 221 144-2325</t>
  </si>
  <si>
    <t>Datum der Meldung</t>
  </si>
  <si>
    <t>Versicherungsnehmer</t>
  </si>
  <si>
    <t/>
  </si>
  <si>
    <t>Abkommensnummer</t>
  </si>
  <si>
    <t>Nr.</t>
  </si>
  <si>
    <t>Name</t>
  </si>
  <si>
    <t>Vorname</t>
  </si>
  <si>
    <t>Anschrift 
Straße, Haus-Nr.</t>
  </si>
  <si>
    <t>PLZ</t>
  </si>
  <si>
    <t>Ort</t>
  </si>
  <si>
    <r>
      <t xml:space="preserve">Geschlecht
</t>
    </r>
    <r>
      <rPr>
        <sz val="10"/>
        <color theme="0"/>
        <rFont val="Arial"/>
        <family val="2"/>
      </rPr>
      <t>(m/w)</t>
    </r>
  </si>
  <si>
    <r>
      <t xml:space="preserve">Geb.-Dat.
</t>
    </r>
    <r>
      <rPr>
        <sz val="10"/>
        <color theme="0"/>
        <rFont val="Arial"/>
        <family val="2"/>
      </rPr>
      <t>(TT.MM.JJJJ)</t>
    </r>
  </si>
  <si>
    <t>Nationalität</t>
  </si>
  <si>
    <r>
      <t xml:space="preserve">Versiche-rungsbeginn 
</t>
    </r>
    <r>
      <rPr>
        <sz val="10"/>
        <color theme="0"/>
        <rFont val="Arial"/>
        <family val="2"/>
      </rPr>
      <t>(TT.MM.JJJJ)</t>
    </r>
  </si>
  <si>
    <t>Tarif</t>
  </si>
  <si>
    <t>Endalter</t>
  </si>
  <si>
    <t>Garantierte Rente monatlich</t>
  </si>
  <si>
    <t>Zahlweise 
monatlich
abweichend:
1/2/4
Einmalprämie (E)</t>
  </si>
  <si>
    <t>Angaben zur versicherten Person</t>
  </si>
  <si>
    <t>Auswahlfelder:</t>
  </si>
  <si>
    <t>gesetzliche uvA</t>
  </si>
  <si>
    <t>1)</t>
  </si>
  <si>
    <t>2)</t>
  </si>
  <si>
    <t>3)</t>
  </si>
  <si>
    <t>Versicherungsbeginn (TT.MM.JJJJ)</t>
  </si>
  <si>
    <t>4)</t>
  </si>
  <si>
    <t>5)</t>
  </si>
  <si>
    <t>Beitragszahlweise (1/2/4/12)</t>
  </si>
  <si>
    <t>ja</t>
  </si>
  <si>
    <t>nein</t>
  </si>
  <si>
    <t>m</t>
  </si>
  <si>
    <t>w</t>
  </si>
  <si>
    <t>Geschlecht</t>
  </si>
  <si>
    <t>ja/nein</t>
  </si>
  <si>
    <t>Zahlweise</t>
  </si>
  <si>
    <t>vertragliche uvA ab V-beginn</t>
  </si>
  <si>
    <t xml:space="preserve"> </t>
  </si>
  <si>
    <t>Nummer der Vorversiche-
rung bei Erhöhungs-versicherung</t>
  </si>
  <si>
    <r>
      <t xml:space="preserve">Todesfallleistung
</t>
    </r>
    <r>
      <rPr>
        <sz val="10"/>
        <color indexed="9"/>
        <rFont val="Arial"/>
        <family val="2"/>
      </rPr>
      <t>(bitte "RGZ" ODER "TFL" auswählen)</t>
    </r>
  </si>
  <si>
    <t>- davon Beitrag gemäß § 3 Nr. 63 EStG (in %)</t>
  </si>
  <si>
    <t>- davon Beitrag gemäß § 10a EStG (in %)</t>
  </si>
  <si>
    <r>
      <t>Zahlweise:
(</t>
    </r>
    <r>
      <rPr>
        <b/>
        <sz val="10"/>
        <color indexed="9"/>
        <rFont val="Arial"/>
        <family val="2"/>
      </rPr>
      <t>1 / 2 / 4 / 12)</t>
    </r>
  </si>
  <si>
    <t>Erläuterung: Felder mit dieser Einfärbung KÖNNEN ausgefüllt werden.</t>
  </si>
  <si>
    <t>Erläuterung: Felder mit dieser Einfärbung MÜSSEN ausgefüllt werden.</t>
  </si>
  <si>
    <t>Erläuterung: Felder mit dieser Einfärbung werden berechnet.</t>
  </si>
  <si>
    <t>keine AG-Finanzierung</t>
  </si>
  <si>
    <r>
      <t xml:space="preserve">Todesfall-
kapital
</t>
    </r>
    <r>
      <rPr>
        <sz val="10"/>
        <color indexed="9"/>
        <rFont val="Arial"/>
        <family val="2"/>
      </rPr>
      <t>(ja/nein)</t>
    </r>
  </si>
  <si>
    <t>Finanzierung und uvA</t>
  </si>
  <si>
    <t>1) Finanzierung und uvA</t>
  </si>
  <si>
    <t>2) Angaben zum Tarif</t>
  </si>
  <si>
    <t>AN-Finanz., gesetzliche uvA</t>
  </si>
  <si>
    <t>AG-Finanz., gesetzliche uvA</t>
  </si>
  <si>
    <t>AG-Finanz.,vertragliche uvA ab V-beginn</t>
  </si>
  <si>
    <t>Misch-Finanz., vertragliche uvA ab V-beginn</t>
  </si>
  <si>
    <t>4) Angaben zum Versicherungsbeitrag</t>
  </si>
  <si>
    <t>Gesamt-Beitrag gemäß Beitragszahlweise in EUR</t>
  </si>
  <si>
    <t>Art der Dynamik</t>
  </si>
  <si>
    <t>Dynamik</t>
  </si>
  <si>
    <t>keine Dynamik</t>
  </si>
  <si>
    <t>BBG-Dynamik</t>
  </si>
  <si>
    <t>Steiergungsatz bAV-Dynamik</t>
  </si>
  <si>
    <r>
      <t xml:space="preserve">Steige-rungssatz bAV-Dynamik 
</t>
    </r>
    <r>
      <rPr>
        <b/>
        <sz val="10"/>
        <color indexed="9"/>
        <rFont val="Arial"/>
        <family val="2"/>
      </rPr>
      <t>(1%-10%)</t>
    </r>
  </si>
  <si>
    <t>Vertragsart</t>
  </si>
  <si>
    <t>Angaben zum Ende der Versicherung:</t>
  </si>
  <si>
    <t>Tabellennamen</t>
  </si>
  <si>
    <t>Schlüsselbez Produkt</t>
  </si>
  <si>
    <t>SchlüsselName</t>
  </si>
  <si>
    <t>SchlüsselTechID</t>
  </si>
  <si>
    <t>SchlüsselLangBez</t>
  </si>
  <si>
    <t>inPSL</t>
  </si>
  <si>
    <t>inSchnittstelle</t>
  </si>
  <si>
    <t>REL-Name</t>
  </si>
  <si>
    <t>vertragArtId</t>
  </si>
  <si>
    <t>va_id</t>
  </si>
  <si>
    <t>KEINE_VA</t>
  </si>
  <si>
    <t>Keine Vertragsart</t>
  </si>
  <si>
    <t>REL2.1</t>
  </si>
  <si>
    <t>EINZ</t>
  </si>
  <si>
    <t>Einzel</t>
  </si>
  <si>
    <t>SONDEINZ2</t>
  </si>
  <si>
    <t>Sondereinzel 2</t>
  </si>
  <si>
    <t>SAMM</t>
  </si>
  <si>
    <t>Sammel</t>
  </si>
  <si>
    <t>FIRM</t>
  </si>
  <si>
    <t>Firmen</t>
  </si>
  <si>
    <t>KONZ</t>
  </si>
  <si>
    <t>Konzernangehöriger</t>
  </si>
  <si>
    <t>SONDSAMM</t>
  </si>
  <si>
    <t>Sondersammel</t>
  </si>
  <si>
    <t>KOLL10</t>
  </si>
  <si>
    <t>Kollektiv 10</t>
  </si>
  <si>
    <t>SONDEINZ1</t>
  </si>
  <si>
    <t>Sondereinzel 1</t>
  </si>
  <si>
    <t>KOLL40</t>
  </si>
  <si>
    <t>Kollektiv 40</t>
  </si>
  <si>
    <t>KOLL20</t>
  </si>
  <si>
    <t>Kollektiv 20</t>
  </si>
  <si>
    <t>KOLL30</t>
  </si>
  <si>
    <t>Kollektiv 30</t>
  </si>
  <si>
    <t>SONDSAMMV</t>
  </si>
  <si>
    <t>Sondersammel V</t>
  </si>
  <si>
    <t>KOLL5</t>
  </si>
  <si>
    <t>Kollektiv 5</t>
  </si>
  <si>
    <t>REL4.7</t>
  </si>
  <si>
    <t>SONDKOLL</t>
  </si>
  <si>
    <t>Sonderkollektiv</t>
  </si>
  <si>
    <t>&gt;REL4.7</t>
  </si>
  <si>
    <t>SONDEINZ3</t>
  </si>
  <si>
    <t>Sondereinzel 3</t>
  </si>
  <si>
    <t>REL3</t>
  </si>
  <si>
    <t>SONDSAMM_L</t>
  </si>
  <si>
    <t>Sondersammel L</t>
  </si>
  <si>
    <t>SONDKOLL_L</t>
  </si>
  <si>
    <t>Sonderkollektiv L</t>
  </si>
  <si>
    <t>KOLL5_L</t>
  </si>
  <si>
    <t>Kollektiv 5 L</t>
  </si>
  <si>
    <t>KOLL10_L</t>
  </si>
  <si>
    <t>Kollektiv 10 L</t>
  </si>
  <si>
    <t>VFMW</t>
  </si>
  <si>
    <t>VMW</t>
  </si>
  <si>
    <t>G_OG</t>
  </si>
  <si>
    <t>Gruppen, sowohl offene und geschlossene Kollektive</t>
  </si>
  <si>
    <t>SONDEINZ100</t>
  </si>
  <si>
    <t>Sondereinzel 100</t>
  </si>
  <si>
    <t>KOLL100</t>
  </si>
  <si>
    <t>Kollektiv 100</t>
  </si>
  <si>
    <t>KOLL10_C</t>
  </si>
  <si>
    <t>Kollektiv 10 C</t>
  </si>
  <si>
    <t>KOLL20_C</t>
  </si>
  <si>
    <t>Kollektiv 20 C</t>
  </si>
  <si>
    <t>KOLL30_C</t>
  </si>
  <si>
    <t>Kollektiv 30 C</t>
  </si>
  <si>
    <t>KOLL40_C</t>
  </si>
  <si>
    <t>Kollektiv 40 C</t>
  </si>
  <si>
    <t>NL_NORMALTARIF</t>
  </si>
  <si>
    <t>Normaltarif</t>
  </si>
  <si>
    <t>NL_SONDERTARIF</t>
  </si>
  <si>
    <t>Sondertarif</t>
  </si>
  <si>
    <t>PBL_NORMAL</t>
  </si>
  <si>
    <t>Normal</t>
  </si>
  <si>
    <t>PBL_SELECT</t>
  </si>
  <si>
    <t>Select</t>
  </si>
  <si>
    <t>PBL_SELECT_PLUS</t>
  </si>
  <si>
    <t>Select Plus</t>
  </si>
  <si>
    <t>PBL_SELECT_PARTNER</t>
  </si>
  <si>
    <t>Select Partner</t>
  </si>
  <si>
    <t>PBL_EXKLUSIV</t>
  </si>
  <si>
    <t>Exklusiv</t>
  </si>
  <si>
    <t>TAL_NORMALTARIF</t>
  </si>
  <si>
    <t>TAL_HAUSTARIF</t>
  </si>
  <si>
    <t>Haustarif</t>
  </si>
  <si>
    <t>NL_KOLLEKTIVTARIF</t>
  </si>
  <si>
    <t>Kollektivtarif</t>
  </si>
  <si>
    <t>NL_UMTAUSCHTARIF</t>
  </si>
  <si>
    <t>Umtauschtarif</t>
  </si>
  <si>
    <t>KOLL20_U</t>
  </si>
  <si>
    <t>Kollektiv 20 U</t>
  </si>
  <si>
    <t>EINZEL_100_050</t>
  </si>
  <si>
    <t>Einzel 100 / 0,5</t>
  </si>
  <si>
    <t>EINZEL_100_025</t>
  </si>
  <si>
    <t>Einzel 100 / 0,25</t>
  </si>
  <si>
    <t>EINZEL_100_000</t>
  </si>
  <si>
    <t>Einzel 100 / 0</t>
  </si>
  <si>
    <t>EINZEL_50_050</t>
  </si>
  <si>
    <t>Einzel 50 / 0,5</t>
  </si>
  <si>
    <t>EINZEL_50_025</t>
  </si>
  <si>
    <t>Einzel 50 / 0,25</t>
  </si>
  <si>
    <t>EINZEL_50_000</t>
  </si>
  <si>
    <t>Einzel 50 / 0</t>
  </si>
  <si>
    <t>EINZEL_0_050</t>
  </si>
  <si>
    <t>Einzel 0 / 0,5</t>
  </si>
  <si>
    <t>EINZEL_0_025</t>
  </si>
  <si>
    <t>Einzel 0 / 0,25</t>
  </si>
  <si>
    <t>EINZEL_0_000</t>
  </si>
  <si>
    <t>Einzel 0 / 0</t>
  </si>
  <si>
    <t>EINZ_U</t>
  </si>
  <si>
    <t>Einzel U</t>
  </si>
  <si>
    <t>KOLL10_U</t>
  </si>
  <si>
    <t>Kollektiv 10 U</t>
  </si>
  <si>
    <t>SONDEINZ_H</t>
  </si>
  <si>
    <t>Sondereinzel H</t>
  </si>
  <si>
    <t>PBL_PREMIUM_PLUS</t>
  </si>
  <si>
    <t>Premium Plus</t>
  </si>
  <si>
    <t>PBL_COMFORT</t>
  </si>
  <si>
    <t>Comfort</t>
  </si>
  <si>
    <t>PBL_COMFORT_PLUS</t>
  </si>
  <si>
    <t>Comfort Plus</t>
  </si>
  <si>
    <t>PBL_EXPERT</t>
  </si>
  <si>
    <t>Expert</t>
  </si>
  <si>
    <t>PBL_EXPERT_PLUS</t>
  </si>
  <si>
    <t>Expert Plus</t>
  </si>
  <si>
    <t>NL_NORMALTARIF_U</t>
  </si>
  <si>
    <t>Normaltarif U</t>
  </si>
  <si>
    <t>NL_SONDERTARIF_U</t>
  </si>
  <si>
    <t>Sondertarif U</t>
  </si>
  <si>
    <t>NL_KOLLEKTIVTARIF_U</t>
  </si>
  <si>
    <t>Kollektivtarif U</t>
  </si>
  <si>
    <t>TAL_SONDERTARIF</t>
  </si>
  <si>
    <t>TAL_EINZELTARIF</t>
  </si>
  <si>
    <t>Einzeltarif</t>
  </si>
  <si>
    <t>Vertragsarten</t>
  </si>
  <si>
    <t>Muster</t>
  </si>
  <si>
    <t>Max</t>
  </si>
  <si>
    <t>Endalterberechnung</t>
  </si>
  <si>
    <r>
      <t xml:space="preserve">individueller Start der AR
</t>
    </r>
    <r>
      <rPr>
        <sz val="10"/>
        <color theme="0"/>
        <rFont val="Arial"/>
        <family val="2"/>
      </rPr>
      <t>(TT.MM.JJJJ)</t>
    </r>
  </si>
  <si>
    <t>Beginn der AR zum…</t>
  </si>
  <si>
    <t>Finanzierungsart und rechtliche Grundlage der Unverfallbarkeit</t>
  </si>
  <si>
    <r>
      <t xml:space="preserve">Eintrittsdatum Firma 
</t>
    </r>
    <r>
      <rPr>
        <sz val="10"/>
        <color theme="0"/>
        <rFont val="Arial"/>
        <family val="2"/>
      </rPr>
      <t>(TT.MM.JJJJ)
(Angabe erforderlich 
bei gesetzlicher uVA)</t>
    </r>
  </si>
  <si>
    <t>alternative Rentenbeginne:</t>
  </si>
  <si>
    <t>Geburtsjahr</t>
  </si>
  <si>
    <t>Regelalters-</t>
  </si>
  <si>
    <t>grenze</t>
  </si>
  <si>
    <t>Erreichen der</t>
  </si>
  <si>
    <t>Regelaltersgrenze</t>
  </si>
  <si>
    <t>65 + 07 Monate</t>
  </si>
  <si>
    <t>08.2018 – 08.2019</t>
  </si>
  <si>
    <t>65 + 08 Monate</t>
  </si>
  <si>
    <t>09.2019 – 09.2020</t>
  </si>
  <si>
    <t>65 + 09 Monate</t>
  </si>
  <si>
    <t>10.2020 – 10.2021</t>
  </si>
  <si>
    <t>65 + 10 Monate</t>
  </si>
  <si>
    <t>11.2021 – 11.2022</t>
  </si>
  <si>
    <t>65 + 11 Monate</t>
  </si>
  <si>
    <t>12.2022 – 12.2023</t>
  </si>
  <si>
    <t>01.2024 – 01.2025</t>
  </si>
  <si>
    <t>66 + 02 Monate</t>
  </si>
  <si>
    <t>03.2025 – 03.2026</t>
  </si>
  <si>
    <t>66 + 04 Monate</t>
  </si>
  <si>
    <t>05.2026 – 05.2027</t>
  </si>
  <si>
    <t>66 + 06 Monate</t>
  </si>
  <si>
    <t>07.2027 – 07.2028</t>
  </si>
  <si>
    <t>66 + 08 Monate</t>
  </si>
  <si>
    <t>09.2028 – 09.2029</t>
  </si>
  <si>
    <t>66 + 10 Monate</t>
  </si>
  <si>
    <t>11.2029 – 11.2030</t>
  </si>
  <si>
    <t>ab 1. Januar 2031</t>
  </si>
  <si>
    <t>Versicherungsbeginn - Monat</t>
  </si>
  <si>
    <t>Regelaltersgrenze GRV</t>
  </si>
  <si>
    <t>Musterweg 13</t>
  </si>
  <si>
    <t>Köln</t>
  </si>
  <si>
    <t>40-1234567</t>
  </si>
  <si>
    <t>Erklärungen zur Direktversicherung nach § 3 Nr. 63 EStG</t>
  </si>
  <si>
    <r>
      <t xml:space="preserve">Nähere Informationen zum eingesetzten Rückversicherer stellt Ihnen dieser unter folgendem Link www.hdi.de/datenschutz zur Verfügung. Sie können die Informationen auch unter den oben genannten Kontaktinformationen anfordern.
</t>
    </r>
    <r>
      <rPr>
        <b/>
        <sz val="10"/>
        <rFont val="Arial"/>
        <family val="2"/>
      </rPr>
      <t>– Vermittler:</t>
    </r>
    <r>
      <rPr>
        <sz val="10"/>
        <rFont val="Arial"/>
        <family val="2"/>
      </rPr>
      <t xml:space="preserve">
Soweit Sie hinsichtlich Ihrer Versicherungsverträge von einem Vermittler betreut werden, verarbeitet Ihr Vermittler die zum Abschluss und zur Durchführung des Vertrages benötigten Antrags-, Vertrags- und Schadendaten. Auch übermittelt unser Unternehmen diese Daten an die Sie betreuenden Vermittler, soweit diese die Informationen zu Ihrer Betreuung und Beratung in Ihren Versicherungs- und Finanzdienstleistungsangelegenheiten benötigen.
</t>
    </r>
    <r>
      <rPr>
        <b/>
        <sz val="10"/>
        <rFont val="Arial"/>
        <family val="2"/>
      </rPr>
      <t>– Datenverarbeitung in der Unternehmensgruppe:</t>
    </r>
    <r>
      <rPr>
        <sz val="10"/>
        <rFont val="Arial"/>
        <family val="2"/>
      </rPr>
      <t xml:space="preserve">
Spezialisierte Unternehmen bzw. Bereiche unserer Unternehmensgruppe nehmen bestimmte Datenverarbeitungsaufgaben für die in der Gruppe verbundenen Unternehmen zentral wahr. Soweit ein Versicherungsvertrag zwischen Ihnen und einem oder mehreren Unternehmen unserer Gruppe besteht, können Ihre Daten etwa zur zentralen Verwaltung von Anschriftendaten, für den telefonischen Kundenservice, zur Vertrags- und Leistungsbearbeitung, für In- und Exkasso oder zur gemeinsamen Postbearbeitung zentral durch ein Unternehmen der Gruppe verarbeitet werden. In unserer Dienstleisterliste finden Sie die Unternehmen, die an einer zentralisierten Datenverarbeitung teilnehmen.
</t>
    </r>
    <r>
      <rPr>
        <b/>
        <sz val="10"/>
        <rFont val="Arial"/>
        <family val="2"/>
      </rPr>
      <t>– Externe Dienstleister:</t>
    </r>
    <r>
      <rPr>
        <sz val="10"/>
        <rFont val="Arial"/>
        <family val="2"/>
      </rPr>
      <t xml:space="preserve">
Wir bedienen uns zur Erfüllung unserer vertraglichen und gesetzlichen Pflichten zum Teil externer Dienstleister.
Eine Auflistung der von uns eingesetzten Auftragnehmer und Dienstleister, zu denen nicht nur vorübergehende Geschäftsbeziehungen bestehen, können Sie der Übersicht „Liste der wesentlichen Dienstleister“ sowie in der jeweils aktuellen Version auf unserer Internetseite unter www.hdi.de/datenschutz entnehmen.
</t>
    </r>
    <r>
      <rPr>
        <b/>
        <sz val="10"/>
        <rFont val="Arial"/>
        <family val="2"/>
      </rPr>
      <t>– Weitere Empfänger:</t>
    </r>
    <r>
      <rPr>
        <sz val="10"/>
        <rFont val="Arial"/>
        <family val="2"/>
      </rPr>
      <t xml:space="preserve">
Darüber hinaus können wir Ihre personenbezogenen Daten an weitere Empfänger übermitteln, wie etwa an Behörden zur Erfüllung gesetzlicher Mitteilungspflichten (z. B. Sozialversicherungsträger, Finanzbehörden oder Strafverfolgungsbehörden).
</t>
    </r>
    <r>
      <rPr>
        <b/>
        <sz val="10"/>
        <rFont val="Arial"/>
        <family val="2"/>
      </rPr>
      <t>Dauer der Datenspeicherung</t>
    </r>
    <r>
      <rPr>
        <sz val="10"/>
        <rFont val="Arial"/>
        <family val="2"/>
      </rPr>
      <t xml:space="preserve">
Wir löschen Ihre personenbezogenen Daten, sobald sie für die oben genannten Zwecke nicht mehr erforderlich sind. Dabei ist es zur Abwehr von Ansprüchen notwendig, dass personenbezogene Daten für die Zeit aufbewahrt werden, in der Ansprüche gegen unser Unternehmen geltend gemacht werden können. Hierbei ist die Aufbewahrungszeit abhängig von vertraglichen und/oder gesetzlichen Verjährungsfristen und den jeweils entsprechenden Verjährungsvoraussetzungen. Zudem speichern wir Ihrem personenbezogenen Daten für den Zeitraum, in dem wir dazu gesetzlich verpflichtet sind. Entsprechende Nachweis- und Aufbewahrungspflichten ergeben sich unter anderem aus dem Handelsgesetzbuch, der Abgabenordnung und dem Geldwäschegesetz.
</t>
    </r>
    <r>
      <rPr>
        <sz val="10"/>
        <rFont val="Arial"/>
        <family val="2"/>
      </rPr>
      <t xml:space="preserve">
</t>
    </r>
  </si>
  <si>
    <r>
      <t xml:space="preserve">Darüber hinaus benötigen wir Ihre personenbezogenen Daten zur Erstellung von versicherungsspezifischen Statistiken, z. B. für die Entwicklung neuer Tarife bzw. zur Optimierung bestehender Tarife oder zur Erfüllung aufsichtsrechtlicher Vorgaben. Die Daten aller mit dem oben genannten Verantwortlichen bestehenden Verträge nutzen wir für eine Betrachtung der gesamten Kundenbeziehung, beispielsweise zur Beratung hinsichtlich einer Vertragsanpassung, -ergänzung und/oder für umfassende Auskunftserteilungen.
Rechtsgrundlage für diese Verarbeitungen personenbezogener Daten für vorvertragliche und vertragliche Zwecke ist Art. 6 Abs. 1 b) DSGVO. Soweit dafür besondere Kategorien personenbezogener Daten (z. B. Ihre Gesundheitsdaten) erforderlich sind, holen wir Ihre Einwilligung nach Art. 9 Abs. 2 a) i. V. m. Art. 7 DSGVO ein. Erstellen wir Statistiken mit diesen Datenkategorien, erfolgt dies auf Grundlage von Art. 9 Abs. 2 j) DSGVO i. V. m. § 27 BDSG.
Ihre Daten verarbeiten wir auch, um berechtigte Interessen von uns oder von Dritten zu wahren (Art. 6 Abs. 1 f) DSGVO). Dies kann insbesondere erforderlich sein:
– zur Gewährleistung der IT-Sicherheit und des IT-Betriebs,
– zur Sanierungsüberprüfung,
– zur postalischen Werbung für unsere eigenen Versicherungsprodukte und für andere Produkte der Unternehmen des Talanx Konzerns und deren Kooperationspartner sowie für Markt- und Meinungsumfragen,
– zur Verhinderung und Aufklärung von Straftaten, insbesondere nutzen wir Datenanalysen zur Erkennung von Hinweisen, die auf Versicherungsmissbrauch hindeuten können.
Darüber hinaus verarbeiten wir Ihre personenbezogenen Daten zur Erfüllung gesetzlicher Verpflichtungen wie z. B. aufsichtsrechtlicher Vorgaben, handels- und steuerrechtlicher Aufbewahrungspflichten oder unserer Beratungspflicht sowie zur Durchführung von gesetzlich notwendigen Kontrollen und gesetzlichen Vorgaben. Als Rechtsgrundlage für die Verarbeitung dienen in diesem Fall die jeweiligen gesetzlichen Regelungen i. V. m. Art. 6 Abs. 1 c) DSGVO.
Sollten wir Ihre personenbezogenen Daten für einen oben nicht genannten Zweck verarbeiten wollen, werden wir Sie im Rahmen der gesetzlichen Bestimmungen darüber zuvor informieren.
</t>
    </r>
    <r>
      <rPr>
        <b/>
        <sz val="10"/>
        <rFont val="Arial"/>
        <family val="2"/>
      </rPr>
      <t>Kategorien von Empfängern der personenbezogenen Daten
– Rückversicherer:</t>
    </r>
    <r>
      <rPr>
        <sz val="10"/>
        <rFont val="Arial"/>
        <family val="2"/>
      </rPr>
      <t xml:space="preserve">
Von uns übernommene Risiken versichern wir bei speziellen Versicherungsunternehmen (Rückversicherer). Dafür kann es erforderlich sein, Ihre Vertrags- und ggf. Schadendaten an einen Rückversicherer zu übermitteln, damit dieser sich ein eigenes Bild über das Risiko oder den Versicherungsfall machen kann. Darüber hinaus ist es möglich, dass der Rückversicherer unser Unternehmen aufgrund seiner besonderen Sachkunde bei der Risiko- oder Leistungsprüfung sowie bei der Bewertung von Verfahrensabläufen unterstützt. Wir übermitteln Ihre Daten an den Rückversicherer nur soweit dies für die Erfüllung unseres Versicherungsvertrages mit Ihnen erforderlich ist bzw. im zur Wahrung unserer berechtigten Interessen erforderlichen Umfang.
</t>
    </r>
  </si>
  <si>
    <t>Datenschutzhinweise</t>
  </si>
  <si>
    <r>
      <rPr>
        <sz val="8"/>
        <color indexed="63"/>
        <rFont val="HDI-Gerling Sans Cond Light"/>
      </rPr>
      <t>HDI Pensionskasse AG</t>
    </r>
  </si>
  <si>
    <t>HDI Global SE</t>
  </si>
  <si>
    <r>
      <rPr>
        <sz val="8"/>
        <color indexed="63"/>
        <rFont val="HDI-Gerling Sans Cond Light"/>
      </rPr>
      <t>HDI Lebensversicherung AG</t>
    </r>
  </si>
  <si>
    <r>
      <rPr>
        <sz val="8"/>
        <color indexed="63"/>
        <rFont val="HDI-Gerling Sans Cond Light"/>
      </rPr>
      <t>Partnerdatenverarbeitung, Online-Services, Kommunikationsmaßnahmen</t>
    </r>
  </si>
  <si>
    <r>
      <rPr>
        <sz val="8"/>
        <color indexed="63"/>
        <rFont val="HDI-Gerling Sans Cond Light"/>
      </rPr>
      <t>HDI Versicherung AG</t>
    </r>
  </si>
  <si>
    <r>
      <rPr>
        <b/>
        <sz val="8"/>
        <color indexed="63"/>
        <rFont val="HDI-Gerling Sans Cond"/>
      </rPr>
      <t>Konzerngesellschaften, die an gemeinsamen Datenverarbeitungsverfahren der Stammdaten teilnehmen</t>
    </r>
  </si>
  <si>
    <r>
      <rPr>
        <sz val="8"/>
        <color indexed="63"/>
        <rFont val="HDI-Gerling Sans Cond Light"/>
      </rPr>
      <t>ja</t>
    </r>
  </si>
  <si>
    <r>
      <rPr>
        <sz val="8"/>
        <color indexed="63"/>
        <rFont val="HDI-Gerling Sans Cond Light"/>
      </rPr>
      <t>Archivierung von Akten</t>
    </r>
  </si>
  <si>
    <r>
      <rPr>
        <sz val="8"/>
        <color indexed="63"/>
        <rFont val="HDI-Gerling Sans Cond Light"/>
      </rPr>
      <t>Archivierungsunternehmen</t>
    </r>
  </si>
  <si>
    <r>
      <rPr>
        <sz val="8"/>
        <color indexed="63"/>
        <rFont val="HDI-Gerling Sans Cond Light"/>
      </rPr>
      <t>Entsorgung von Papier und elektronischen Datenträgern</t>
    </r>
  </si>
  <si>
    <r>
      <rPr>
        <sz val="8"/>
        <color indexed="63"/>
        <rFont val="HDI-Gerling Sans Cond Light"/>
      </rPr>
      <t>Entsorgungsunternehmen</t>
    </r>
  </si>
  <si>
    <r>
      <rPr>
        <sz val="8"/>
        <color indexed="63"/>
        <rFont val="HDI-Gerling Sans Cond Light"/>
      </rPr>
      <t>nein</t>
    </r>
  </si>
  <si>
    <r>
      <rPr>
        <sz val="8"/>
        <color indexed="63"/>
        <rFont val="HDI-Gerling Sans Cond Light"/>
      </rPr>
      <t>Forderungseinzug</t>
    </r>
  </si>
  <si>
    <r>
      <rPr>
        <sz val="8"/>
        <color indexed="63"/>
        <rFont val="HDI-Gerling Sans Cond Light"/>
      </rPr>
      <t>Inkassounternehmen</t>
    </r>
  </si>
  <si>
    <r>
      <rPr>
        <sz val="8"/>
        <color indexed="63"/>
        <rFont val="HDI-Gerling Sans Cond Light"/>
      </rPr>
      <t>Druck und Versand von Postsendungen</t>
    </r>
  </si>
  <si>
    <r>
      <rPr>
        <sz val="8"/>
        <color indexed="63"/>
        <rFont val="HDI-Gerling Sans Cond Light"/>
      </rPr>
      <t>Lettershops/Druckereien</t>
    </r>
  </si>
  <si>
    <r>
      <rPr>
        <sz val="8"/>
        <color indexed="63"/>
        <rFont val="HDI-Gerling Sans Cond Light"/>
      </rPr>
      <t>Bearbeitung von Rechtsfällen</t>
    </r>
  </si>
  <si>
    <r>
      <rPr>
        <sz val="8"/>
        <color indexed="63"/>
        <rFont val="HDI-Gerling Sans Cond Light"/>
      </rPr>
      <t>Rechtsanwälte</t>
    </r>
  </si>
  <si>
    <r>
      <rPr>
        <b/>
        <sz val="8"/>
        <color indexed="63"/>
        <rFont val="HDI-Gerling Sans Cond"/>
      </rPr>
      <t>Auftrag gebende Gesellschaft(en)</t>
    </r>
  </si>
  <si>
    <r>
      <rPr>
        <b/>
        <sz val="8"/>
        <color indexed="63"/>
        <rFont val="HDI-Gerling Sans Cond"/>
      </rPr>
      <t>Gesundheits- daten</t>
    </r>
  </si>
  <si>
    <t>Dienstleistung/Zweck der Beauftragung</t>
  </si>
  <si>
    <r>
      <rPr>
        <b/>
        <sz val="8"/>
        <color indexed="63"/>
        <rFont val="HDI-Gerling Sans Cond"/>
      </rPr>
      <t>Dienstleisterkategorie</t>
    </r>
  </si>
  <si>
    <t>Kategorien von Dienstleistern, bei denen die Datenverarbeitung nicht Hauptgegenstand des Auftrags ist oder die nur regional oder einmalig tätig sind</t>
  </si>
  <si>
    <r>
      <rPr>
        <sz val="8"/>
        <color indexed="63"/>
        <rFont val="HDI-Gerling Sans Cond Light"/>
      </rPr>
      <t>H-LV</t>
    </r>
  </si>
  <si>
    <t>Medicals Direct Deutschland GmbH</t>
  </si>
  <si>
    <t>teilweise ja</t>
  </si>
  <si>
    <r>
      <rPr>
        <sz val="8"/>
        <color indexed="63"/>
        <rFont val="HDI-Gerling Sans Cond Light"/>
      </rPr>
      <t>Kapitalanlagenverwaltung</t>
    </r>
  </si>
  <si>
    <t>Ampega Asset Management GmbH</t>
  </si>
  <si>
    <r>
      <rPr>
        <sz val="8"/>
        <color indexed="63"/>
        <rFont val="HDI-Gerling Sans Cond Light"/>
      </rPr>
      <t>IT-Rechenzentrum, Infrastrukturbetrieb</t>
    </r>
  </si>
  <si>
    <r>
      <rPr>
        <sz val="8"/>
        <color indexed="63"/>
        <rFont val="HDI-Gerling Sans Cond Light"/>
      </rPr>
      <t>Zentralfunktionen wie Revision, Recht, Risikomanagement und Compliance</t>
    </r>
  </si>
  <si>
    <t>Talanx AG</t>
  </si>
  <si>
    <r>
      <rPr>
        <b/>
        <sz val="8"/>
        <color indexed="63"/>
        <rFont val="HDI-Gerling Sans Cond"/>
      </rPr>
      <t>Dienstleistung/Zweck der Beauftragung</t>
    </r>
  </si>
  <si>
    <r>
      <rPr>
        <b/>
        <sz val="8"/>
        <color indexed="63"/>
        <rFont val="HDI-Gerling Sans Cond"/>
      </rPr>
      <t>Dienstleister</t>
    </r>
  </si>
  <si>
    <r>
      <rPr>
        <b/>
        <sz val="8"/>
        <color indexed="63"/>
        <rFont val="HDI-Gerling Sans Cond"/>
      </rPr>
      <t>Konzerngesellschaft oder externer Dienstleister mit Datenverarbeitung als Hauptgegenstand</t>
    </r>
  </si>
  <si>
    <r>
      <rPr>
        <sz val="8"/>
        <color indexed="63"/>
        <rFont val="HDI-Gerling Sans Cond"/>
      </rPr>
      <t>Gemäß gesetzlicher Informationspflicht und Datenschutzverhaltensregeln der Deutschen Versicherungswirtschaft</t>
    </r>
  </si>
  <si>
    <t>HDI Lebensversicherung AG, HDI Pensionskasse</t>
  </si>
  <si>
    <t xml:space="preserve">               Unterschrift des 
               Vermittlers:</t>
  </si>
  <si>
    <t>Ort, Datum:</t>
  </si>
  <si>
    <t>Die Vermittlerin / der Vermittler empfiehlt – abweichend von ermittelten Zielmärkten – das Produkt aus folgenden Gründen:</t>
  </si>
  <si>
    <r>
      <t xml:space="preserve">Die Wahl des jeweiligen Produkts erfolgte auf ausdrücklichen Kundenwunsch. Es handelt sich nicht um eine Empfehlung des Vermittlers. </t>
    </r>
    <r>
      <rPr>
        <u/>
        <sz val="10"/>
        <rFont val="Arial"/>
        <family val="2"/>
      </rPr>
      <t>Die Kundenentscheidung wurde hinreichend im Beratungsprotokoll dokumentiert.</t>
    </r>
    <r>
      <rPr>
        <sz val="10"/>
        <rFont val="Arial"/>
        <family val="2"/>
      </rPr>
      <t xml:space="preserve">
</t>
    </r>
  </si>
  <si>
    <t>Zielmarkt</t>
  </si>
  <si>
    <t xml:space="preserve">Ort   </t>
  </si>
  <si>
    <t xml:space="preserve">PLZ      </t>
  </si>
  <si>
    <t xml:space="preserve">Straße  </t>
  </si>
  <si>
    <t xml:space="preserve"> Rechtsform</t>
  </si>
  <si>
    <t xml:space="preserve">Firma   </t>
  </si>
  <si>
    <t>Versicherungs-nehmer</t>
  </si>
  <si>
    <r>
      <t>Der Kontoinhaber muss</t>
    </r>
    <r>
      <rPr>
        <u/>
        <sz val="8"/>
        <color indexed="10"/>
        <rFont val="Arial"/>
        <family val="2"/>
      </rPr>
      <t xml:space="preserve"> immer</t>
    </r>
    <r>
      <rPr>
        <sz val="8"/>
        <color indexed="10"/>
        <rFont val="Arial"/>
        <family val="2"/>
      </rPr>
      <t xml:space="preserve"> unterschreiben, auch wenn er mit dem VN identisch ist.</t>
    </r>
  </si>
  <si>
    <t>Unterschrift
 Kontoinhaber</t>
  </si>
  <si>
    <t>Ort/Datum</t>
  </si>
  <si>
    <t>Kredit-
institut</t>
  </si>
  <si>
    <t>BIC</t>
  </si>
  <si>
    <t>Prüfziffer</t>
  </si>
  <si>
    <t>Ländercode</t>
  </si>
  <si>
    <t>IBAN</t>
  </si>
  <si>
    <t>Kontoinhaber, sofern vom VN abweichend</t>
  </si>
  <si>
    <r>
      <t xml:space="preserve">SEPA-Lastschriftmandat                                 Gläubiger-Identifikationsnummer: DE74ZZZ00000051890
</t>
    </r>
    <r>
      <rPr>
        <sz val="10"/>
        <rFont val="Arial"/>
        <family val="2"/>
      </rPr>
      <t xml:space="preserve">Ich ermächtige/Wir ermächtigen die HDI Lebensversicherung AG, Zahlungen von meinem/unserem Konto mittels Lastschrift einzuziehen. Zugleich weise ich mein/weisen wir unser Kreditinstitut an, die von der HDI Lebensversicherung AG auf mein/unser Konto gezogenen Lastschriften einzulösen.
</t>
    </r>
    <r>
      <rPr>
        <b/>
        <sz val="10"/>
        <rFont val="Arial"/>
        <family val="2"/>
      </rPr>
      <t>Hinweis:</t>
    </r>
    <r>
      <rPr>
        <sz val="10"/>
        <rFont val="Arial"/>
        <family val="2"/>
      </rPr>
      <t xml:space="preserve"> Ich kann/Wir können innerhalb von acht Wochen, beginnend mit dem Belastungsdatum, die Erstattung des belasteten Betrages verlangen. Es gelten dabei die mit meinem/unserem Kreditinstitut vereinbarten Bedingungen.
Die fälligen Prämien werden ab sofort von Ihrem Konto abgebucht. Dies gilt auch für die jetzt fälligen Prämien. Der Kontoauszug gilt als Quittung.
Frist für die Vorabinformation: Die HDI Lebensversicherung AG informiert den Zahlungspflichtigen (Versicherungsnehmer) spätestens fünf Tage vor dem Abbuchungstermin über den anstehenden Einzug. Die Mandatsreferenz wird Ihnen die HDI Lebensversicherung AG separat mitteilen.</t>
    </r>
  </si>
  <si>
    <r>
      <t xml:space="preserve">Inkassorelevante 
Daten                </t>
    </r>
    <r>
      <rPr>
        <b/>
        <sz val="8"/>
        <color indexed="17"/>
        <rFont val="Arial"/>
        <family val="2"/>
      </rPr>
      <t xml:space="preserve">Bitte bei Lastschrift
</t>
    </r>
    <r>
      <rPr>
        <b/>
        <u/>
        <sz val="8"/>
        <color indexed="17"/>
        <rFont val="Arial"/>
        <family val="2"/>
      </rPr>
      <t>immer</t>
    </r>
    <r>
      <rPr>
        <b/>
        <sz val="8"/>
        <color indexed="17"/>
        <rFont val="Arial"/>
        <family val="2"/>
      </rPr>
      <t xml:space="preserve"> vollständig
ausfüllen und
unterschreiben</t>
    </r>
    <r>
      <rPr>
        <b/>
        <sz val="10"/>
        <color indexed="17"/>
        <rFont val="Arial"/>
        <family val="2"/>
      </rPr>
      <t>!</t>
    </r>
  </si>
  <si>
    <t>Bitte füllen Sie zusätzlich die unten folgenden Daten aus!</t>
  </si>
  <si>
    <t>Zutreffendes bitte auswählen:</t>
  </si>
  <si>
    <t xml:space="preserve">               Unterschrift des 
               Arbeitgebers:</t>
  </si>
  <si>
    <r>
      <t>2. Datenweitergabe an selbstständige Vermittler</t>
    </r>
    <r>
      <rPr>
        <sz val="10"/>
        <rFont val="Arial"/>
        <family val="2"/>
      </rPr>
      <t xml:space="preserve">
Es kann aber in den folgenden Fällen dazu kommen, dass gemäß § 203 StGB geschützte Informationen über Ihren Vertrag Versicherungsvermittlern zur Kenntnis gegeben werden:
Soweit es zu vertragsbezogenen Beratungszwecken erforderlich ist, kann der Sie betreuende Vermittler Informationen darüber erhalten, ob und ggf. unter welchen Voraussetzungen Ihr Vertrag angenommen werden kann.
Der Vermittler, der Ihren Vertrag vermittelt hat, erfährt, dass und mit welchem Inhalt der Vertrag abgeschlossen wurde.
Bei einem Wechsel des Sie betreuenden Vermittlers auf einen anderen Vermittler kann es zur Übermittlung der Vertragsdaten an den neuen Vermittler kommen. Sie werden bei einem Wechsel des Sie betreuenden Vermittlers auf einen anderen Vermittler vor der Weitergabe von Vertragsdaten informiert sowie auf Ihre Widerspruchsmöglichkeit hingewiesen.</t>
    </r>
  </si>
  <si>
    <t>Ich willige ein, dass die HDI Lebensversicherung AG meine nach § 203 geschützten Daten an die in der oben erwähnten Liste genannten Stellen weitergibt und entbinde die Mitarbeiter des TALANX Konzerns und sonstiger Stellen insoweit von ihrer Schweigepflicht.</t>
  </si>
  <si>
    <t>Handelsregister-/ 
Register-Nr.</t>
  </si>
  <si>
    <t>Haus-Nr.</t>
  </si>
  <si>
    <t>x</t>
  </si>
  <si>
    <t xml:space="preserve">      easy Version-Nr.</t>
  </si>
  <si>
    <t xml:space="preserve">      VSM - Kennzeichen</t>
  </si>
  <si>
    <t xml:space="preserve">      Vermittler-Nummer</t>
  </si>
  <si>
    <t xml:space="preserve">      E-Mail</t>
  </si>
  <si>
    <t xml:space="preserve">                                      Für evtl. Rückfragen bitte Telefon-Nr. und E-Mailadresse angeben.</t>
  </si>
  <si>
    <t xml:space="preserve">      Tel.-Nr.</t>
  </si>
  <si>
    <t xml:space="preserve">      Name</t>
  </si>
  <si>
    <t>Vermittelt durch:</t>
  </si>
  <si>
    <t>Musterfirma</t>
  </si>
  <si>
    <r>
      <rPr>
        <b/>
        <sz val="10"/>
        <color rgb="FFFF0000"/>
        <rFont val="Arial"/>
        <family val="2"/>
      </rPr>
      <t>rein informativ:</t>
    </r>
    <r>
      <rPr>
        <b/>
        <sz val="10"/>
        <rFont val="Arial"/>
        <family val="2"/>
      </rPr>
      <t xml:space="preserve"> Vertragsart</t>
    </r>
  </si>
  <si>
    <t>Aus dem Tabellenblatt "Antrag" übernommen:</t>
  </si>
  <si>
    <t>D</t>
  </si>
  <si>
    <t>Bitte beachten Sie bei der Bearbeitung der listenmäßigen Meldung folgende Punkte:</t>
  </si>
  <si>
    <t>Bitte berücksichtigen Sie die vorgenannten Hinweise, damit es nicht zu Verzögerungen durch Rückfragen kommt.</t>
  </si>
  <si>
    <t>Unsere Kontaktdaten:</t>
  </si>
  <si>
    <t>Mit freundlichen Grüßen</t>
  </si>
  <si>
    <t>Musterexemplar</t>
  </si>
  <si>
    <t>1. Erhebung, Speicherung und Nutzung der von Ihnen mitgeteilten Gesundheitsdaten durch die HDI Lebensversicherung AG</t>
  </si>
  <si>
    <t>Ich willige ein, dass die HDI Lebensversicherung AG die von mir in diesem Antrag und künftig mitgeteilten Gesundheitsdaten erhebt, speichert und nutzt, soweit dies zur Antragsprüfung sowie zur Begründung, Durchführung oder Beendigung dieses Versicherungsvertrages erforderlich ist.</t>
  </si>
  <si>
    <r>
      <t>2. Weitergabe Ihrer Gesundheitsdaten und weiterer nach § 203 StGB geschützter Daten an Stellen außerhalb der HDI Lebensversicherung AG</t>
    </r>
    <r>
      <rPr>
        <sz val="10"/>
        <rFont val="Arial"/>
        <family val="2"/>
      </rPr>
      <t xml:space="preserve">
Die HDI Lebensversicherung AG verpflichtet die nachfolgenden Stellen vertraglich auf die Einhaltung der Vorschriften über den Datenschutz und die Datensicherheit.
</t>
    </r>
    <r>
      <rPr>
        <b/>
        <sz val="10"/>
        <rFont val="Arial"/>
        <family val="2"/>
      </rPr>
      <t>2.1. Datenweitergabe zur medizinischen Begutachtung</t>
    </r>
    <r>
      <rPr>
        <sz val="10"/>
        <rFont val="Arial"/>
        <family val="2"/>
      </rPr>
      <t xml:space="preserve">
Zur Prüfung der Leistungspflicht kann es notwendig sein, medizinische Gutachter einzuschalten. Wir benötigen Ihre Einwilligung und Schweigepflichtentbindung, wenn in diesem Zusammenhang Ihre Gesundheitsdaten und weitere nach § 203 StGB geschützte Daten übermittelt werden. Sie werden über die jeweilige Datenübermittlung unterrichtet.</t>
    </r>
  </si>
  <si>
    <t xml:space="preserve">
Ich willige ein, dass die HDI Lebensversicherung AG meine Gesundheitsdaten an medizinische Gutachter übermittelt, soweit dies im Rahmen der Prüfung der Leistungspflicht erforderlich ist und meine Gesundheitsdaten dort zweckentsprechend verwendet und die Ergebnisse an die HDI Lebensversicherung AG zurück übermittelt werden. Im Hinblick auf meine Gesundheitsdaten und weitere nach § 203 StGB geschützte Daten entbinde ich die für die HDI Lebensversicherung AG tätigen Personen und die Gutachter von ihrer Schweigepflicht.
</t>
  </si>
  <si>
    <r>
      <t xml:space="preserve">
</t>
    </r>
    <r>
      <rPr>
        <b/>
        <sz val="10"/>
        <rFont val="Arial"/>
        <family val="2"/>
      </rPr>
      <t>3. Speicherung und Verwendung Ihrer Gesundheitsdaten, wenn der Vertrag nicht zustande kommt</t>
    </r>
    <r>
      <rPr>
        <sz val="10"/>
        <rFont val="Arial"/>
        <family val="2"/>
      </rPr>
      <t xml:space="preserve">
Kommt der Vertrag mit Ihnen nicht zustande, speichern wir Ihre im Rahmen der Risikoprüfung erhobenen Gesundheitsdaten für den Fall, dass Sie erneut Versicherungsschutz beantragen. Außerdem ist es möglich, dass wir zu Ihrem Antrag einen Vermerk an das Hinweis- und Informationssystem melden, der an anfragende Versicherungen für deren Risiko- und Leistungsprüfung übermittelt wird (siehe Ziffer 2.4.). Wir speichern Ihre Daten auch, um mögliche Anfragen weiterer Versicherungen beantworten zu können. Ihre Daten werden bei uns und im Hinweis- und Informationssystem bis zum Ende des dritten Kalenderjahres nach dem Jahr der Antragstellung gespeichert.
</t>
    </r>
  </si>
  <si>
    <t xml:space="preserve">
Ich willige ein, dass die HDI Lebensversicherung AG meine Gesundheitsdaten – wenn der Vertrag nicht zustande kommt – für einen Zeitraum von drei Jahren ab dem Ende des Kalenderjahres der Antragstellung zu den oben genannten Zwecken speichert und nutzt.
</t>
  </si>
  <si>
    <r>
      <rPr>
        <b/>
        <sz val="10"/>
        <color indexed="8"/>
        <rFont val="Arial"/>
        <family val="2"/>
      </rPr>
      <t xml:space="preserve">Der Arbeitgeber ist verpflichtet, sich von der versicherten Person, die unterschriebene Einwilligungserklärung zur Schweigepflichtentbindungserklärung geben zu lassen. </t>
    </r>
    <r>
      <rPr>
        <sz val="10"/>
        <color indexed="8"/>
        <rFont val="Arial"/>
        <family val="2"/>
      </rPr>
      <t xml:space="preserve">
Diese Einwilligungserklärung hat HDI als separates Dokument "Schweigepflichtentbinderkl-k_l.pdf" aufbereitet und im Downloadbereich hinterlegt. </t>
    </r>
  </si>
  <si>
    <t>E-Mail: bAV-Antragsservice@hdi.de</t>
  </si>
  <si>
    <r>
      <t xml:space="preserve">RGZ
</t>
    </r>
    <r>
      <rPr>
        <sz val="10"/>
        <color theme="0"/>
        <rFont val="Arial"/>
        <family val="2"/>
      </rPr>
      <t>(Jahre 0-23 ODER Endalter 67-90)</t>
    </r>
  </si>
  <si>
    <t>Monate ab Geburt</t>
  </si>
  <si>
    <t>Monatserster nach Geburtstag</t>
  </si>
  <si>
    <t>Versicherungsbeginn:</t>
  </si>
  <si>
    <t>Vorgaben aus Liste</t>
  </si>
  <si>
    <t>Versicherungs-
beginn</t>
  </si>
  <si>
    <t>Geburts-
datum</t>
  </si>
  <si>
    <t>Regelalters-
grenze GRV</t>
  </si>
  <si>
    <t>Tag</t>
  </si>
  <si>
    <t>Monat</t>
  </si>
  <si>
    <t>Jahr</t>
  </si>
  <si>
    <t>Anzahl Monate bis Regelalters-grenze</t>
  </si>
  <si>
    <t>Ergebnisse für Rentenbeginn..</t>
  </si>
  <si>
    <t>...am Monats-
ersten nach
Geburtstag</t>
  </si>
  <si>
    <t>…zum Versiche-rungs-stichtag</t>
  </si>
  <si>
    <t>von Start GRV ohne Aufrunden auf Monatsersten</t>
  </si>
  <si>
    <r>
      <t xml:space="preserve">von Start GRV </t>
    </r>
    <r>
      <rPr>
        <b/>
        <sz val="11"/>
        <color theme="1"/>
        <rFont val="Calibri"/>
        <family val="2"/>
        <scheme val="minor"/>
      </rPr>
      <t>mit</t>
    </r>
    <r>
      <rPr>
        <sz val="11"/>
        <color theme="1"/>
        <rFont val="Calibri"/>
        <family val="2"/>
        <scheme val="minor"/>
      </rPr>
      <t xml:space="preserve"> Aufrunden auf Monatsersten</t>
    </r>
  </si>
  <si>
    <t>Berechnung Start GRV</t>
  </si>
  <si>
    <t>Geburtstag:</t>
  </si>
  <si>
    <r>
      <rPr>
        <b/>
        <sz val="11"/>
        <color theme="1"/>
        <rFont val="Calibri"/>
        <family val="2"/>
        <scheme val="minor"/>
      </rPr>
      <t>mit</t>
    </r>
    <r>
      <rPr>
        <sz val="11"/>
        <color theme="1"/>
        <rFont val="Calibri"/>
        <family val="2"/>
        <scheme val="minor"/>
      </rPr>
      <t xml:space="preserve"> Aufrunden auf Monatsersten</t>
    </r>
  </si>
  <si>
    <t>Berechnung Erreichen Endalter</t>
  </si>
  <si>
    <t>Geburts-jahr+
Endalter</t>
  </si>
  <si>
    <t>Geburtstag+Monate bis Regelalters-grenze</t>
  </si>
  <si>
    <t>Auswahlfeld Antrag</t>
  </si>
  <si>
    <t>... Direktversicherung</t>
  </si>
  <si>
    <t>... Direktversicherung mit Verzicht auf den sofortigen Erhalt der vorvertragl. Informationen nach §7 Abs. 1 S. 3 VVG</t>
  </si>
  <si>
    <r>
      <t xml:space="preserve">Bitte wählen Sie aus: </t>
    </r>
    <r>
      <rPr>
        <b/>
        <sz val="10"/>
        <color rgb="FF006729"/>
        <rFont val="Arial"/>
        <family val="2"/>
      </rPr>
      <t>Listenmäßige Anmeldung für eine …</t>
    </r>
  </si>
  <si>
    <t>Eingaben in den Zeilen 21 bis 33 initialisieren die Werte in den Spalten und sind dort überschreibbar. Erst wenn in Spalte B ein Name eingetragen wird, erscheinen die Vorbefüllungen.</t>
  </si>
  <si>
    <t>Dynamik-
form</t>
  </si>
  <si>
    <t>Erläuterung: Felder mit dieser Einfärbung werden aus dem Tabellenblatt "Antrag" vorbelegt.</t>
  </si>
  <si>
    <t>Endalter (keine Eingabe bei "Regelaltersgrenze GRV")</t>
  </si>
  <si>
    <t>Leistungsdynamik</t>
  </si>
  <si>
    <t xml:space="preserve">jährliche Rentensteigerung in % (0-5%) </t>
  </si>
  <si>
    <t>jährliche Renten-steigerung in %</t>
  </si>
  <si>
    <t>6)</t>
  </si>
  <si>
    <t>Sonstiges
(z. B. abgekürzte Prämien-
zahlungs-
dauer)</t>
  </si>
  <si>
    <r>
      <t>1. Übertragung von Aufgaben auf andere Stellen (Unternehmen oder Personen)</t>
    </r>
    <r>
      <rPr>
        <sz val="10"/>
        <rFont val="Arial"/>
        <family val="2"/>
      </rPr>
      <t xml:space="preserve">
Wir führen bestimmte Aufgaben, wie zum Beispiel die Leistungsfallbearbeitung oder die telefonische Kundenbetreuung, bei denen es zu einer Erhebung, Verarbeitung oder Nutzung Ihrer Daten kommen kann, nicht selbst durch, sondern übertragen die Erledigung einer anderen Gesellschaft des TALANX Konzerns oder einer anderen Stelle. Werden hierbei Ihre nach § 203 StGB geschützten Daten weitergegeben, benötigen wir Ihre Schweigepflichtentbindung für uns und soweit erforderlich für die anderen Stellen.
Wir führen eine fortlaufend aktualisierte Liste über die Stellen und Kategorien von Stellen, die vereinbarungsgemäß Daten für uns erheben, verarbeiten oder nutzen unter Angabe der übertragenen Aufgaben. Die zurzeit gültige Liste ist auf der Folgeseite der Einwilligungserklärung aufgeführt. Eine aktuelle Liste kann auch im Internet unter www.hdi.de eingesehen oder bei unserem Datenschutzbeauftragten (TALANX AG, HDI-Platz 1, 30659 Hannover, E-Mail: privacy@talanx.com) angefordert werden.
Für die Weitergabe Ihrer Daten an und die Verwendung durch die in der Liste genannten Stellen benötigen wir Ihre 
Schweigepflichtentbindungserklärung.</t>
    </r>
  </si>
  <si>
    <t>Es ist gemäß § 10 Abs. 1 Nr. 1 GwG zu prüfen, ob die uns gegenüber für den Antragsteller auftretende natürliche Person (Unterzeichner des Antrages) dazu berechtigt ist.</t>
  </si>
  <si>
    <t>Diese Person ist zu identifizieren und die Angaben zur Identität sind anhand des Ausweises/Reisepasses zu überprüfen.</t>
  </si>
  <si>
    <t>Es besteht bereits eine Geschäftsbeziehung unter der Versicherungsscheinnummer:</t>
  </si>
  <si>
    <t>In diesem Fall können wir auf die Identifizierung verzichten. Eine Ausweiskopie ist nicht erforderlich.</t>
  </si>
  <si>
    <t>Hiermit bestätige ich, dass die oben aufgeführten Angaben zum Versicherungsnehmer und einer gegebenenfalls für ihn auftretenden Person mit den Daten der vorgelegten Dokumente zur Identifikation übereinstimmen. Kopien der Dokumente sind Bestandteil des Antrages und werden diesem beigefügt.</t>
  </si>
  <si>
    <r>
      <rPr>
        <b/>
        <sz val="10"/>
        <color indexed="17"/>
        <rFont val="Arial"/>
        <family val="2"/>
      </rPr>
      <t>Erklärung zu den Besonderheiten der Fondsgebundenen Lebensversicherung</t>
    </r>
    <r>
      <rPr>
        <sz val="10"/>
        <rFont val="Arial"/>
        <family val="2"/>
      </rPr>
      <t xml:space="preserve">
Mir ist bekannt, dass Kapitalanlagegesellschaften Rückvergütungen in unterschiedlicher Höhe an Versicherungsunternehmen und gegebenen-falls an Vertriebspartner zahlen. Nähere Einzelheiten sind in den „Informationen zu den Anlagemöglichkeiten“ beschrieben. Die Rückvergütung wird im Rahmen der von der jeweiligen Kapitalanlagegesellschaft ausgewiesenen Verwaltungskosten dem Kapitalanlagevermögen entnommen, so dass hierdurch keine zusätzlichen Kosten entstehen. Mir ist ebenso bekannt, dass die Wertentwicklung von den Kapitalmärkten abhängig ist und sowohl die Chance auf Kurssteigerungen wie auch das Risiko des Kursrückgangs besteht. Über die Chancen und Risiken einer Investition in Kapitalanlagen bin ich informiert worden.</t>
    </r>
  </si>
  <si>
    <r>
      <rPr>
        <b/>
        <sz val="10"/>
        <color rgb="FF008000"/>
        <rFont val="Arial"/>
        <family val="2"/>
      </rPr>
      <t>Weitere Erklärungen (Nur bei RXKoder RK)</t>
    </r>
    <r>
      <rPr>
        <b/>
        <sz val="10"/>
        <rFont val="Arial"/>
        <family val="2"/>
      </rPr>
      <t xml:space="preserve"> </t>
    </r>
    <r>
      <rPr>
        <sz val="10"/>
        <rFont val="Arial"/>
        <family val="2"/>
      </rPr>
      <t xml:space="preserve">
1. Einwilligungserklärung i.S. des § 10a Abs. 2a EStG für die Datenübermittlung
Hiermit willige ich ein, dass die HDI Lebensversicherung AG alljährlich bis zu einem schriftlichen
Widerruf die im jeweiligen Jahr zu berücksichtigenden Prämien insbesondere unter Angabe der
Vertragsdaten, des Datums dieser Einwilligung, der steuerlichen Identifikationsnummer sowie der
Zulagen- oder Sozialversicherungsnummer nach amtlich vorgeschriebenen Datensatz als Voraussetzung
zur Berücksichtigung der Prämien als Sonderausgaben an die zentrale Stelle bei der
Deutschen Rentenversicherung Bund übermittelt.
2. Dauervollmacht für die Zulagenbeantragung
Ich bevollmächtige die HDI Lebensversicherung AG widerruflich, die für die Durchführung des
Zulageverfahrens erforderlichen Daten zu erfassen, zu übertragen und meine Zulagen laut Altersvermögensgesetz
für mich für jedes Beitragsjahr unaufgefordert zu beantragen. Ich verpflichte
mich, Änderungen der Verhältnisse, die zu einer Veränderung des Zulagenanspruchs führen,
unverzüglich der HDI Lebensversicherung AG mitzuteilen.</t>
    </r>
  </si>
  <si>
    <t>Inkassodaten</t>
  </si>
  <si>
    <t>Überweisung mit Aufforderung</t>
  </si>
  <si>
    <t>SEPA Lastschriftmandat</t>
  </si>
  <si>
    <t>SEPA Lastschriftmandat Avis</t>
  </si>
  <si>
    <t>Überweisung ohne Aufforderung</t>
  </si>
  <si>
    <t>GmbH</t>
  </si>
  <si>
    <t>6) Angaben zur Leistungs-Dynamik</t>
  </si>
  <si>
    <t>5) Angaben zur Prämien-Dynamik</t>
  </si>
  <si>
    <t>Die Anmeldeliste gliedert sich in zwei Teile:</t>
  </si>
  <si>
    <t>Der Kopf der Liste kann ausgefüllt werden, muss es aber nicht.</t>
  </si>
  <si>
    <t>Tabellenteil der Liste (ab Zeile 40 bzw. 41):</t>
  </si>
  <si>
    <t xml:space="preserve">Im Kopf der Liste werden einige Parameter abgefragt, die häufig für den gesamten Personenkreis identisch sind. Hierzu gehören z. B. der Tarif und das Endalter. </t>
  </si>
  <si>
    <t>Wenn der Kopf - ganz oder teilweise - ausgefüllt ist, wird der Tabellenteil der Liste für jede eingetragene Person mit den Werten vorbelegt. Die Vorbelegung erscheint nur dann in einer Zeile, wenn in Spalte B der Zeile ein Name eingetragen wurde.</t>
  </si>
  <si>
    <t>Die Werte der Tabelle werden mit den Angaben aus dem Kopf initialisiert.</t>
  </si>
  <si>
    <t>Alle Werte der Tabelle dürfen und können überschrieben werden. Achtung: Durch das Überschreiben werden die Formeln in den Zellen gelöscht. Dadurch funktioniert das Initialisieren dann nicht mehr.</t>
  </si>
  <si>
    <t>Für einige Zellen wurde das Format festgelegt. Es erscheint eine Fehlermeldung, wenn versucht wird, Daten in einem anderen Format einzutragen.</t>
  </si>
  <si>
    <t>Im gesamten Tabellenblatt sind die Zellen gegen unbeabsichtigtes Überschreiben geschützt.</t>
  </si>
  <si>
    <t>Allgemeiner Hinweis:</t>
  </si>
  <si>
    <t>Nur die Zellen, die Input zulassen, sind nicht geschützt. Das führt dazu, dass der Nutzer auch die dort hinterlegten Formeln zerstört, sobald er den Zellinhalt löscht.</t>
  </si>
  <si>
    <t>Die Vertretungsberechtigung ergibt sich aus dem beigefügten Handelsregisterauszug.</t>
  </si>
  <si>
    <t>GWG</t>
  </si>
  <si>
    <t>Der Vertrieb der Direktversicherungen erfolgt innerhalb der ermittelten Zielmärkte. Die 
empfohlenen Produkte entsprechen den Bedürfnissen, Merkmalen und Zielen der Kunden.</t>
  </si>
  <si>
    <t>Eine Kopie der Vertretungsvollmacht ist beigefügt</t>
  </si>
  <si>
    <t>Hinweis:</t>
  </si>
  <si>
    <t>bei AG-Finanzierung: Angabe zur unverfallbaren Anwartschaft (uvA)</t>
  </si>
  <si>
    <t>Tarife</t>
  </si>
  <si>
    <t>3) Angaben zum Ende der Versicherung</t>
  </si>
  <si>
    <t>Listenmäßige Anmeldung vom</t>
  </si>
  <si>
    <t xml:space="preserve">           Vertrags- / Gruppen- /        Abkommensnummer</t>
  </si>
  <si>
    <t>44-…...</t>
  </si>
  <si>
    <t>Berufsunfähigkeitszusatz- oder Selbständige Berufsunfähigkeitsversicherung</t>
  </si>
  <si>
    <t>BUZ-Monatsrente
in Euro</t>
  </si>
  <si>
    <r>
      <t xml:space="preserve">Karenzzeit 
</t>
    </r>
    <r>
      <rPr>
        <sz val="10"/>
        <color indexed="9"/>
        <rFont val="Arial"/>
        <family val="2"/>
      </rPr>
      <t>(0-24 Monate)</t>
    </r>
  </si>
  <si>
    <t>Beruf</t>
  </si>
  <si>
    <t>Berufsstellung</t>
  </si>
  <si>
    <t>Personal-
verant-
wortung</t>
  </si>
  <si>
    <t>Anteil körperliche Tätigkeit</t>
  </si>
  <si>
    <t>Risiko-
gruppe</t>
  </si>
  <si>
    <t>Jahresrente
BUZ</t>
  </si>
  <si>
    <r>
      <t xml:space="preserve">Versicherungs-
ende der Rente
</t>
    </r>
    <r>
      <rPr>
        <sz val="10"/>
        <color theme="0"/>
        <rFont val="Arial"/>
        <family val="2"/>
      </rPr>
      <t>(TT.MM.JJJJ)</t>
    </r>
  </si>
  <si>
    <t>01.01.2050</t>
  </si>
  <si>
    <t>Versicherte Person</t>
  </si>
  <si>
    <t>Ehegatte/Lebenspartner</t>
  </si>
  <si>
    <t>Kindergeldberechtigter</t>
  </si>
  <si>
    <t>1. Kind</t>
  </si>
  <si>
    <t>2. Kind</t>
  </si>
  <si>
    <t>3. Kind</t>
  </si>
  <si>
    <t>4. Kind</t>
  </si>
  <si>
    <t>Mitglieds-Nr. 
der Alterskasse</t>
  </si>
  <si>
    <t>Steuer-ID</t>
  </si>
  <si>
    <t>Sozialvers.-Zulagen-Nr.</t>
  </si>
  <si>
    <t>Titel</t>
  </si>
  <si>
    <r>
      <t>Geschlecht</t>
    </r>
    <r>
      <rPr>
        <sz val="10"/>
        <color theme="0"/>
        <rFont val="Arial"/>
        <family val="2"/>
      </rPr>
      <t xml:space="preserve">
(m/w)</t>
    </r>
  </si>
  <si>
    <t>Straße</t>
  </si>
  <si>
    <t xml:space="preserve">Name </t>
  </si>
  <si>
    <r>
      <t xml:space="preserve">Anspruchszeitraum
</t>
    </r>
    <r>
      <rPr>
        <sz val="10"/>
        <color theme="0"/>
        <rFont val="Arial"/>
        <family val="2"/>
      </rPr>
      <t>(von/bis)</t>
    </r>
  </si>
  <si>
    <r>
      <t>Geb.-Dat.</t>
    </r>
    <r>
      <rPr>
        <sz val="10"/>
        <color theme="0"/>
        <rFont val="Arial"/>
        <family val="2"/>
      </rPr>
      <t xml:space="preserve">
(TT.MM.JJJJ)</t>
    </r>
  </si>
  <si>
    <t>Erwerbsunfähigkeitsrente</t>
  </si>
  <si>
    <t>EU-Monatsrente
in Euro</t>
  </si>
  <si>
    <r>
      <t xml:space="preserve">Leistungsende der Rente
</t>
    </r>
    <r>
      <rPr>
        <sz val="10"/>
        <color theme="0"/>
        <rFont val="Arial"/>
        <family val="2"/>
      </rPr>
      <t>(TT.MM.JJJJ)</t>
    </r>
  </si>
  <si>
    <r>
      <t xml:space="preserve">Versicherungs-ende der Rente
</t>
    </r>
    <r>
      <rPr>
        <sz val="10"/>
        <color theme="0"/>
        <rFont val="Arial"/>
        <family val="2"/>
      </rPr>
      <t>(TT.MM.JJJJ)</t>
    </r>
  </si>
  <si>
    <t>Ergänzung zur listenmäßigen Anmeldung</t>
  </si>
  <si>
    <t>für eine Direktversicherung</t>
  </si>
  <si>
    <t xml:space="preserve">innerhalb eines Kollektivvertrages bei der </t>
  </si>
  <si>
    <t>Berufs-stellung</t>
  </si>
  <si>
    <t>Anteil Reise-tätigkeit</t>
  </si>
  <si>
    <t>Höchster Bildungs-abschluss</t>
  </si>
  <si>
    <r>
      <t xml:space="preserve">Versiche-rungsende Prämien-befreiung </t>
    </r>
    <r>
      <rPr>
        <sz val="10"/>
        <color indexed="9"/>
        <rFont val="Arial"/>
        <family val="2"/>
      </rPr>
      <t>(nur bei BUZ)  (TT.MM.JJJJ)</t>
    </r>
  </si>
  <si>
    <t>Erläuterung: Felder mit dieser Einfärbung werden aus dem Tabellenblatt "Antrag" oder "Liste" vorbelegt.</t>
  </si>
  <si>
    <t>EU-Jahresrente
in Euro</t>
  </si>
  <si>
    <t>Prämien-
befreiung
(immer eingeschlossen)</t>
  </si>
  <si>
    <t>Gesamt-Beitrag gemäß Zahlweise in Euro</t>
  </si>
  <si>
    <t>davon gemäß 
§ 3 Nr. 63 EStG
in Euro</t>
  </si>
  <si>
    <t>Abge-schlossene Berufs-ausbildung</t>
  </si>
  <si>
    <t>Anteil
Büro-
tätigkeit</t>
  </si>
  <si>
    <t>Gewinnform BU</t>
  </si>
  <si>
    <t>B</t>
  </si>
  <si>
    <t>G</t>
  </si>
  <si>
    <t>Gewinnform EU</t>
  </si>
  <si>
    <t>Gewinnform</t>
  </si>
  <si>
    <r>
      <t xml:space="preserve">Garantierte Steigerung der EU-Rente im Leistungsfall in %
</t>
    </r>
    <r>
      <rPr>
        <sz val="10"/>
        <color indexed="9"/>
        <rFont val="Arial"/>
        <family val="2"/>
      </rPr>
      <t>(0, 1, 2 oder 3)</t>
    </r>
  </si>
  <si>
    <r>
      <t xml:space="preserve">Garantierte Steigerung der BU-Rente im Leistungsfall
in %
</t>
    </r>
    <r>
      <rPr>
        <sz val="10"/>
        <color indexed="9"/>
        <rFont val="Arial"/>
        <family val="2"/>
      </rPr>
      <t>(0, 1, 2 oder 3)</t>
    </r>
  </si>
  <si>
    <t>Lst-Dynamik BU/EU</t>
  </si>
  <si>
    <r>
      <t xml:space="preserve">
Gewinnform
B / G
</t>
    </r>
    <r>
      <rPr>
        <sz val="10"/>
        <color indexed="9"/>
        <rFont val="Arial"/>
        <family val="2"/>
      </rPr>
      <t>("G" nicht bei fondsgeb. Tarifen)</t>
    </r>
  </si>
  <si>
    <t>keine abgeschl. Berufsausbildung</t>
  </si>
  <si>
    <t>kein Abschluss</t>
  </si>
  <si>
    <t>A0-top</t>
  </si>
  <si>
    <t>Meister</t>
  </si>
  <si>
    <t>(qualifizierter) Hauptschulabschluss</t>
  </si>
  <si>
    <t>A0</t>
  </si>
  <si>
    <t>Fachwirt</t>
  </si>
  <si>
    <t>Realschulabschluss/mittlere Reife</t>
  </si>
  <si>
    <t>A1-top</t>
  </si>
  <si>
    <t>Techniker</t>
  </si>
  <si>
    <t>Fachabitur</t>
  </si>
  <si>
    <t>A1</t>
  </si>
  <si>
    <t>Berufsausbildung (handwerklich)</t>
  </si>
  <si>
    <t>Abitur</t>
  </si>
  <si>
    <t>A-top</t>
  </si>
  <si>
    <t>Berufsausbildung (kaufmännisch)</t>
  </si>
  <si>
    <t>Bachelor (Fachhochschule)</t>
  </si>
  <si>
    <t>A</t>
  </si>
  <si>
    <t>Berufsausbildung (technisch)</t>
  </si>
  <si>
    <t>Bachelor (Universität)</t>
  </si>
  <si>
    <t>B1-top</t>
  </si>
  <si>
    <t>Berufsausbildung (sonstige)</t>
  </si>
  <si>
    <t>Master (Fachhochschule)</t>
  </si>
  <si>
    <t>B1</t>
  </si>
  <si>
    <t>keine Angabe</t>
  </si>
  <si>
    <t>Master (Universität)</t>
  </si>
  <si>
    <t>B-top</t>
  </si>
  <si>
    <t>Diplom, Magister</t>
  </si>
  <si>
    <t>Staatsexamen (Universität)</t>
  </si>
  <si>
    <t>C1-top</t>
  </si>
  <si>
    <t>Promotion</t>
  </si>
  <si>
    <t>C1</t>
  </si>
  <si>
    <t>Bachelor (Berufsakademie)</t>
  </si>
  <si>
    <t>C-top</t>
  </si>
  <si>
    <t>Master (Berufsakademie)</t>
  </si>
  <si>
    <t>C</t>
  </si>
  <si>
    <t>Bildungsabschluss</t>
  </si>
  <si>
    <t>Berufsausbildung</t>
  </si>
  <si>
    <t>Risikogruppen</t>
  </si>
  <si>
    <r>
      <t xml:space="preserve">Sonderzah-lung ab Beginn?
</t>
    </r>
    <r>
      <rPr>
        <sz val="10"/>
        <color theme="0"/>
        <rFont val="Arial"/>
        <family val="2"/>
      </rPr>
      <t>(ja/nein)</t>
    </r>
  </si>
  <si>
    <t>Familien-kasse</t>
  </si>
  <si>
    <t>Kindergeld-Nr./
Personal-Nr.</t>
  </si>
  <si>
    <r>
      <t>Direkt anspruchs-berechtigt?</t>
    </r>
    <r>
      <rPr>
        <sz val="10"/>
        <color theme="0"/>
        <rFont val="Arial"/>
        <family val="2"/>
      </rPr>
      <t xml:space="preserve"> (ja/nein)</t>
    </r>
  </si>
  <si>
    <t>Maria</t>
  </si>
  <si>
    <t>davon gemäß 
§ 10a
EStG
in Euro</t>
  </si>
  <si>
    <t>Angaben zur Finanzierung und uvA:</t>
  </si>
  <si>
    <t>Angaben zum Tarif:</t>
  </si>
  <si>
    <t>Rentengarantiezeit (Jahre oder Alter, je nach Tarif)      ODER</t>
  </si>
  <si>
    <t>Todesfallkapital ja/nein</t>
  </si>
  <si>
    <t>Beginn der Altersrente zum…</t>
  </si>
  <si>
    <t>Angaben zum Versicherungsbeitrag:</t>
  </si>
  <si>
    <t>Angaben zur Leistungs-Dynamik:</t>
  </si>
  <si>
    <t>Angaben zur Prämien-Dynamik:</t>
  </si>
  <si>
    <t>Falls das Tabellenblatt nicht geschützt ist, lassen sich die Zeilen des Kopfes über das Gruppierungs-Zeichen am linken Tabellenrand einklappen.</t>
  </si>
  <si>
    <t xml:space="preserve">Kopf der Liste (Zeilen 12 - 35): </t>
  </si>
  <si>
    <t xml:space="preserve">E-Mail: bAV-Antragsservice@hdi.de </t>
  </si>
  <si>
    <t>Nr</t>
  </si>
  <si>
    <t>Hinweis</t>
  </si>
  <si>
    <t>Die Datei muss vollständig ausgefüllt werden.</t>
  </si>
  <si>
    <t>In einzelnen Spalten haben wir Hinweise zur korrekten Befüllung hinterlegt.</t>
  </si>
  <si>
    <t>Der angegebene Dateiname sollte eindeutig sein.</t>
  </si>
  <si>
    <t>Der Ausdruck muss auf den entsprechenden Seiten unterschrieben werden.</t>
  </si>
  <si>
    <t>Der Arbeitgeber bestätigt mit seiner Unterschrift im Antrag, dass die versicherte Person ihre Zustimmung zur Schweigepflichentbindungserklärung abgegeben hat. 
Die Schweigepflichtentbindungserklärung der zu versichernden Person muss nicht zwingend mit der Liste bei uns eingereicht werden. Uns reicht es aus, wenn wir die Unterlage jederzeit beim Arbeitgeber abrufen können.</t>
  </si>
  <si>
    <t>Neben der unterschriebenen Liste (vorzugsweise per pdf Datei) bitten wir auch um Übersendung der elektronischen Datei als Excel-Format per Mail. Nur so können wir Ihre Daten maschinell weiterverarbeiten.</t>
  </si>
  <si>
    <t>Bitte beachten Sie: Auf die handschriftliche Unterschrift kann in einigen Fällen verzichtet werden. Näheres entnehmen Sie bitte dem beigefügten LOOKin vom 08.09.2020.</t>
  </si>
  <si>
    <t>In Zeile 40 der Tabelle steht ein Muster-Datensatz zur Orientierung. Er darf gelöscht werden, kann aber auch stehenbleiben.</t>
  </si>
  <si>
    <r>
      <t xml:space="preserve">Leistungs-ende der Prämien-befreiung / Rente
</t>
    </r>
    <r>
      <rPr>
        <sz val="10"/>
        <color indexed="9"/>
        <rFont val="Arial"/>
        <family val="2"/>
      </rPr>
      <t>(Prämien-befreiung nur bei BUZ)</t>
    </r>
    <r>
      <rPr>
        <b/>
        <sz val="10"/>
        <color indexed="9"/>
        <rFont val="Arial"/>
        <family val="2"/>
      </rPr>
      <t xml:space="preserve">
</t>
    </r>
    <r>
      <rPr>
        <sz val="10"/>
        <color indexed="9"/>
        <rFont val="Arial"/>
        <family val="2"/>
      </rPr>
      <t>(TT.MM.JJJJ)</t>
    </r>
  </si>
  <si>
    <t>deutsch</t>
  </si>
  <si>
    <t>Leistungen bei Berufsunfähigkeit (BU-Zusatzversicherung)?</t>
  </si>
  <si>
    <t>Arbeiter(in)</t>
  </si>
  <si>
    <t>Angestellte(r)</t>
  </si>
  <si>
    <t>Auszubildene(r)</t>
  </si>
  <si>
    <r>
      <rPr>
        <b/>
        <sz val="10"/>
        <color indexed="17"/>
        <rFont val="Arial"/>
        <family val="2"/>
      </rPr>
      <t>Schweigepflichtentbindungserklärung des Arbeitgebers gegenüber der HDI Lebensversicherung AG zur Verwendung von Daten, die dem Schutz des § 203 StGB unterliegen</t>
    </r>
    <r>
      <rPr>
        <sz val="10"/>
        <rFont val="Arial"/>
        <family val="2"/>
      </rPr>
      <t xml:space="preserve">
(Der Text beruht auf der Einwilligungs-/Schweigepflichtentbindungserklärung für die Lebens- und Krankenversicherung, die 2011 mit den Datenschutzaufsichtsbehörden inhaltlich abgestimmt wurde.)
Als Unternehmen der Lebensversicherung benötigen wir, die HDI Lebensversicherung AG, Ihre Schweigepflichtentbindung, um Ihre nach § 203 Strafgesetzbuch geschützten Daten, wie z. B. die Tatsache, dass ein Vertrag mit Ihnen besteht, an andere Stellen, z. B. Kundenservicegesellschaften oder IT-Dienstleister weiterleiten zu dürfen.
Die folgenden Einwilligungs- und Schweigepflichtentbindungserklärungen sind für die Antragsprüfung sowie die Begründung, Durchführung oder Beendigung Ihres Versicherungsvertrages bei der HDI Lebensversicherung AG unentbehrlich. </t>
    </r>
    <r>
      <rPr>
        <b/>
        <sz val="10"/>
        <rFont val="Arial"/>
        <family val="2"/>
      </rPr>
      <t>Es steht Ihnen frei, die Einwilligung/ Schweigepflichtentbindung nicht abzugeben oder jederzeit später mit Wirkung für die Zukunft unter der oben angegebenen Adresse zu widerrufen. Wir weisen jedoch darauf hin, dass ohne Verarbeitung von Gesundheitsdaten der Abschluss oder die Durchführung des Versicherungsvertrages in der Regel nicht möglich sein wird.</t>
    </r>
    <r>
      <rPr>
        <sz val="10"/>
        <rFont val="Arial"/>
        <family val="2"/>
      </rPr>
      <t xml:space="preserve">
Die Erklärungen betreffen den Umgang mit Ihren nach § 203 StGB geschützten Daten bei der Weitergabe an Stellen außerhalb der HDI Lebensversicherung AG.
Die Erklärungen gelten für die von Ihnen gesetzlich vertretenen Personen wie Ihre Kinder, soweit diese die Tragweite dieser Einwilligung nicht erkennen und daher keine eigenen Erklärungen abgeben können.
</t>
    </r>
    <r>
      <rPr>
        <b/>
        <sz val="10"/>
        <rFont val="Arial"/>
        <family val="2"/>
      </rPr>
      <t>Weitergabe Ihrer nach § 203 StGB geschützten Daten an Stellen außerhalb der HDI Lebensversicherung AG</t>
    </r>
    <r>
      <rPr>
        <sz val="10"/>
        <rFont val="Arial"/>
        <family val="2"/>
      </rPr>
      <t xml:space="preserve">
Die HDI Lebensversicherung AG verpflichtet die nachfolgenden Stellen vertraglich auf die Einhaltung der Vorschriften über den Datenschutz und die Datensicherheit.</t>
    </r>
  </si>
  <si>
    <t xml:space="preserve">Die Identifizierung des Versicherungsnehmers  erfolgt über den Auszug aus dem Handels- oder Genossenschaftsregister oder aus einem vergleichbaren amtlichen Register oder Verzeichnis. Bitte legen Sie eine aktuelle Kopie bei. Bei Freiberuflern  oder  Personengesellschaft erfolgt die Identifizierung anhand einer lesbaren Kopie des Personalausweises oder Reisepasses. (Vorder – und Rückseite).
</t>
  </si>
  <si>
    <r>
      <t xml:space="preserve">
</t>
    </r>
    <r>
      <rPr>
        <b/>
        <sz val="10"/>
        <color rgb="FFE60018"/>
        <rFont val="Arial"/>
        <family val="2"/>
      </rPr>
      <t>Bestätigungen des Arbeitgebers</t>
    </r>
    <r>
      <rPr>
        <sz val="10"/>
        <color rgb="FFE60018"/>
        <rFont val="Arial"/>
        <family val="2"/>
      </rPr>
      <t xml:space="preserve">
Wir (Arbeitgeber) bestätigen, dass jede der zu versichernden Personen vor der Anmeldung zum Kollektivversicherungsvertrag, die der listenmäßigen Anmeldung beigefügten Einwilligungs- und Schweigepflichtentbindungserklärung unterschrieben und die Datenschutzhinweise erhalten hat.
Wir bestätigen weiter, dass jede der zu versichernden Personen vor der Anmeldung zum Kollektivversicherungsvertrag die Informationen zu den Anlagemöglichkeiten (nur bei fondsgebundenen Lebensversicherungen) zur Kenntnis genommen hat.
</t>
    </r>
  </si>
  <si>
    <t xml:space="preserve">
3. Verwendung der Überschussanteile
Das Bezugsrecht bezieht sich bei Entgeltumwandlung auch auf die erwirtschafteten Überschussanteile. Diese werden zur 
Erhöhung der Leistung aus der Direktversicherung verwendet. Dasselbe gilt bei reiner arbeitgeberfinanzierten 
Altersversorgung, sofern nicht eine andere Verwendung der Überschussanteile vereinbart wird.
4. Unverfallbarkeit
Bei Entgeltumwandlung ist die Versorgungsanwartschaft des Mitarbeiters sofort mit Beginn der Entgeltumwandlung gesetzlich 
unverfallbar. Bei arbeitgeberfinanzierten Zusagen ist die Versorgungsanwartschaft gesetzlich unverfallbar, wenn der Mitarbeiter 
das 21. Lebensjahr vollendet und die Versorgungsanwartschaft mindestens 3 Jahre betragen hat. 
Soweit ein von Beginn der Versicherung an uneingeschränkt unwiderrufliches Bezugsrecht vereinbart wird, ist die Anwartschaft 
sofort vertraglich unverfallbar. Die Höhe der unverfallbaren Anwartschaft richtet sich nach den gesetzlichen Vorschriften.
5. Abtretung, Verpfändung und Beleihung
Die Abtretung, Verpfändung oder Beleihung jeglicher Ansprüche oder Rechte aus dem Versicherungsvertrag ist ausgeschlossen.
6. Vorzeitiges Ausscheiden
Scheidet die versicherte Person vor Eintritt des Versicherungsfalles aus den Diensten des Arbeitgebers aus, so meldet der Arbeitgeber unverzüglich die auf das Leben der versicherten Person genommenen Versicherungen ab. Das Nähere regeln die 
Allgemeinen Versicherungsbedingungen.</t>
  </si>
  <si>
    <r>
      <t xml:space="preserve">Einwilligung in die Erhebung und Verwendung von Gesundheitsdaten und Schweigepflichtentbindungserklärung gegenüber der 
HDI Lebensversicherung AG
</t>
    </r>
    <r>
      <rPr>
        <sz val="10"/>
        <rFont val="Arial"/>
        <family val="2"/>
      </rPr>
      <t xml:space="preserve">(Der Text der Einwilligungs-/Schweigepflichtentbindungserklärung wurde 2011 mit den Datenschutzaufsichtsbehörden inhaltlich abgestimmt.)
Die Regelungen des Versicherungsvertragsgesetzes, des Bundesdatenschutzgesetzes sowie anderer Datenschutzvorschriften enthalten keine ausreichenden Rechtsgrundlagen für die Erhebung, Verarbeitung und Nutzung von Gesundheitsdaten durch Versicherungen. Um Ihre Gesundheitsdaten für diesen Antrag und den Vertrag erheben und verwenden zu dürfen, benötigen wir, die HDI Lebensversicherung AG, daher Ihre datenschutzrechtlichen Einwilligungen. Darüber hinaus benötigen wir Ihre Schweigepflichtentbindungen, um Ihre Gesundheitsdaten bei schweigepflichtigen Stellen, wie z. B. Ärzten, erheben zu dürfen. Als Unternehmen der Lebensversicherung benötigen wir Ihre Schweigepflichtentbindung ferner, um Ihre Gesundheitsdaten oder weitere nach § 203 Strafgesetzbuch geschützte Daten, wie z. B. die Tatsache, dass ein Vertrag mit Ihnen besteht, an andere Stellen, z. B. Kundenservicegesellschaften oder IT-Dienstleister weiterleiten zu 
dürfen. Die folgenden Einwilligungs- und Schweigepflichtentbindungserklärungen sind für die Antragsprüfung sowie die Begründung, Durchführung oder Beendigung Ihres Versicherungsvertrages bei der HDI Lebensversicherung AG unentbehrlich. </t>
    </r>
    <r>
      <rPr>
        <b/>
        <sz val="10"/>
        <rFont val="Arial"/>
        <family val="2"/>
      </rPr>
      <t xml:space="preserve">Es steht Ihnen frei, die Einwilligung/ Schweigepflichtentbindung nicht abzugeben oder jederzeit später mit Wirkung für die Zukunft unter der oben angegebenen Adresse zu widerrufen. Wir weisen jedoch darauf hin, dass ohne Verarbeitung von Gesundheitsdaten der Abschluss oder die Durchführung des Versicherungsvertrages in der Regel nicht möglich sein wird. </t>
    </r>
    <r>
      <rPr>
        <sz val="10"/>
        <rFont val="Arial"/>
        <family val="2"/>
      </rPr>
      <t xml:space="preserve">
Die Erklärungen betreffen den Umgang mit Ihren Gesundheitsdaten und sonstiger nach § 203 StGB geschützten Daten
– durch die HDI Lebensversicherung AG selbst (unter 1.),
– im Zusammenhang mit der Abfrage bei Dritten (unter 2.),
– bei der Weitergabe an Stellen außerhalb der HDI Lebensversicherung AG (unter 2.) und
– wenn der Vertrag nicht zustande kommt (unter 3.).
Die Erklärungen gelten für die von Ihnen gesetzlich vertretenen Personen wie Ihre Kinder, soweit diese die Tragweite dieser Einwilligung nicht 
erkennen und daher keine eigenen Erklärungen abgeben können.</t>
    </r>
  </si>
  <si>
    <r>
      <t xml:space="preserve">Sofern der von uns gewünschte Versicherungsbeginn vor dem Ablauf der Frist zum Widerruf unserer Vertragserklärung liegt, sind wir damit einverstanden, dass nach Zustandekommen des Vertrages die Erstprämie fällig wird und damit der Versicherungsschutz beginnt. Für die von uns gewünschte Versicherung gelten die im Vertragsvorschlag enthaltenen Angaben und Versicherungsbedingungen sowie Zusatzbestimmungen eines etwaigen zugrunde liegenden Rahmenabkommens.
</t>
    </r>
    <r>
      <rPr>
        <b/>
        <sz val="10"/>
        <color rgb="FFE60018"/>
        <rFont val="Arial"/>
        <family val="2"/>
      </rPr>
      <t xml:space="preserve">Wir haben die auf den Folgeseiten abgedruckten wichtigen Hinweise (insbesondere Datenschutzhinweise) zur Kenntnis genommen.
Wichtig: Mit unserer Unterschrift geben wir auch die auf den Folgeseiten abgedruckte Erklärung zur Direktversicherung und, soweit es sich bei dem von uns gewählten Tarif um ein fondsgebundenes Produkt handelt, zu den Besonderheiten der Fondsgebundenen Lebensversicherung ab. </t>
    </r>
  </si>
  <si>
    <t>Ausdrucken der Anmeldeliste:</t>
  </si>
  <si>
    <t>Kennzeichnen Sie bitte den gewünschten Druckbereich, damit die nicht gefüllten Zeilen der Anmeldeliste nicht mit ausgedruckt werden.</t>
  </si>
  <si>
    <t>Versiche-
rung(en)</t>
  </si>
  <si>
    <t>Dieser Antrag gilt nur im Zusammenhang mit der Liste zur listenmäßigen Anmeldung für eine Direktversicherung innerhalb eines Kollektivvertrages bei der 
HDI Lebensversicherung AG.</t>
  </si>
  <si>
    <t>Ich willige ein, dass die HDI Lebensversicherung AG meine nach § 203 StGB geschützten Daten in den oben genannten Fällen – soweit erforderlich – an den für mich zuständigen selbstständigen Versicherungsvermittler übermittelt und entbinde die für die HDI Lebensversicherung AG tätigen Personen insoweit von ihrer Schweigepflicht.</t>
  </si>
  <si>
    <t>bAV-Dynamik P(x%)</t>
  </si>
  <si>
    <t>Steigerungssatz für bAV-Dynamik P(x%) (1-10%)</t>
  </si>
  <si>
    <t>Hinweise zum Datenschutz</t>
  </si>
  <si>
    <t>Mit diesen Hinweisen möchten wir Sie über die Erhebung und Verarbeitung Ihrer personenbezogenen Daten durch den unten benannten Verantwortlichen und die Ihnen nach den datenschutzrechtlichen Bestimmungen zustehenden Rechte informieren.</t>
  </si>
  <si>
    <r>
      <rPr>
        <b/>
        <sz val="10"/>
        <rFont val="Arial"/>
        <family val="2"/>
      </rPr>
      <t>Rechtsgrundlagen und Zwecke der Datenverarbeitung</t>
    </r>
    <r>
      <rPr>
        <sz val="10"/>
        <rFont val="Arial"/>
        <family val="2"/>
      </rPr>
      <t xml:space="preserve">
Wir verarbeiten Ihre personenbezogenen Daten unter Beachtung der EU-Datenschutz-Grundverordnung (DSGVO), des Bundesdatenschutzgesetzes (BDSG), der datenschutzrechtlich relevanten Bestimmungen des Versicherungsvertragsgesetzes (VVG) sowie aller weiteren maßgeblichen Gesetze.
Darüber hinaus hat sich unser Unternehmen auf die „Verhaltensregeln für den Umgang mit personenbezogenen Daten durch die deutsche Versicherungswirtschaft“ verpflichtet, die die oben genannten Gesetze für die Versicherungswirtschaft präzisieren. Diese können Sie im Internet unter www.hdi.de/datenschutz abrufen.
Stellen Sie einen Antrag auf Versicherungsschutz, benötigen wir die von Ihnen hierbei gemachten personenbezogenen Angaben zum einen zur Einschätzung des von uns zu übernehmenden Risikos im Rahmen der Risikoprüfung (inklusive Risikoausschluss und -erhöhung) und zum anderen im Rahmen der Tarifierung und Annahmeprüfung, die für den Abschluss eines Versicherungsvertrages erforderlich sind. Kommt der Versicherungsvertrag zustande, verarbeiten wir diese personenbezogenen Daten zur Durchführung des Vertragsverhältnisses, insbesondere zur Vertragspolicierung, Sanierungsprüfung, Rechnungsstellung, In- und Exkasso, Rückversicherungsabrechnung, Abrechnung gegenüber Dritten wie z. B. Vermittlern, Tarifanpassung bzw. Tarifoptimierung, Betrugsabwehr und zur Durchführung gesetzlich vorgeschriebener Kontrollen.</t>
    </r>
  </si>
  <si>
    <t>Sofern die Verarbeitung Ihrer personenbezogenen Daten nicht zwingend für den Abschluss bzw. die Durchführung des Versicherungsvertrages notwendig ist, erfolgen Ihre Angaben auf freiwilliger Basis und sind entsprechend als freiwillige Angabe gekennzeichnet.</t>
  </si>
  <si>
    <t>Darüber hinaus benötigen wir Ihre personenbezogenen Daten zur Erstellung von versicherungsspezifischen Statistiken, z. B. für die Entwicklung neuer Tarife bzw. zur Optimierung bestehender Tarife und interner Prozesse oder zur Erfüllung aufsichtsrechtlicher Vorgaben. Die Daten aller mit dem oben genannten Verantwortlichen bestehenden Verträge nutzen wir für eine Betrachtung der gesamten Kundenbeziehung, beispielsweise zur Beratung hinsichtlich einer Vertragsanpassung, -ergänzung und/oder für umfassende Auskunftserteilungen.</t>
  </si>
  <si>
    <t>Rechtsgrundlage für diese Verarbeitungen personenbezogener Daten für vorvertragliche und vertragliche Zwecke ist Art. 6 Abs. 1 b) DSGVO. Soweit dafür besondere Kategorien personenbezogener Daten (z. B. Ihre Gesundheitsdaten) erforderlich sind, holen wir Ihre Einwilligung nach Art. 9 Abs. 2 a) i. V. m. Art. 7 DSGVO ein. Erstellen wir Statistiken mit diesen Datenkategorien, erfolgt dies auf Grundlage von Art. 9 Abs. 2 j) DSGVO i. V. m. § 27 BDSG. Ihre Daten verarbeiten wir auch, um berechtigte Interessen von uns oder von Dritten zu wahren (Art. 6 Abs. 1 f) DSGVO). Dies kann insbesondere erforderlich sein:
– zur Gewährleistung der IT-Sicherheit und des IT-Betriebs,
– zur Sanierungs- und Wiederinkraftsetzungsüberprüfung,
– zur postalischen Werbung für unsere eigenen Versicherungsprodukte und für andere Produkte der Unternehmen des Talanx Konzerns und deren Kooperationspartner sowie für Markt- und Meinungsumfragen,
– zur Verhinderung und Aufklärung von Straftaten, insbesondere nutzen wir Datenanalysen zur Erkennung von Hinweisen, die auf Versicherungsmissbrauch hindeuten können,
– zur Weiterentwicklung von Tarifen, Dienstleistungen und Produkten, sowie internen Prozessen und Anwendungen, auch unter Einsetzung pseudo- und anonymisierter Daten,
– zur automatisierten Steuerung der schriftlichen Kommunikation mit uns zwecks effizienter Zuordnung und Bearbeitung.</t>
  </si>
  <si>
    <t>Darüber hinaus verarbeiten wir Ihre personenbezogenen Daten zur Erfüllung gesetzlicher Verpflichtungen wie z. B. aufsichtsrechtlicher Vorgaben, handels- und steuerrechtlicher Aufbewahrungspflichten oder unserer Beratungspflicht sowie zur Durchführung von gesetzlich notwendigen Kontrollen und gesetzlichen Vorgaben. Als Rechtsgrundlage für die Verarbeitung dienen in diesem Fall die jeweiligen gesetzlichen Regelungen i. V. m. Art. 6 Abs. 1 c) DSGVO. Sollten wir Ihre personenbezogenen Daten für einen oben nicht genannten Zweck verarbeiten wollen, werden wir Sie im Rahmen der gesetzlichen Bestimmungen darüber zuvor informieren.</t>
  </si>
  <si>
    <r>
      <rPr>
        <b/>
        <sz val="10"/>
        <rFont val="Arial"/>
        <family val="2"/>
      </rPr>
      <t>Kategorien von Empfängern der personenbezogenen Daten</t>
    </r>
    <r>
      <rPr>
        <sz val="10"/>
        <rFont val="Arial"/>
        <family val="2"/>
      </rPr>
      <t xml:space="preserve">
</t>
    </r>
    <r>
      <rPr>
        <u/>
        <sz val="10"/>
        <rFont val="Arial"/>
        <family val="2"/>
      </rPr>
      <t>Rückversicherer:</t>
    </r>
    <r>
      <rPr>
        <sz val="10"/>
        <rFont val="Arial"/>
        <family val="2"/>
      </rPr>
      <t xml:space="preserve"> Von uns übernommene Risiken versichern wir bei speziellen Versicherungsunternehmen (Rückversicherer). Dafür kann es erforderlich sein, Ihre Vertrags- und ggf. Schadendaten an einen Rückversicherer zu übermitteln, damit dieser sich ein eigenes Bild über das Risiko oder den Versicherungsfall machen kann. Darüber hinaus ist es möglich, dass der Rückversicherer unser Unternehmen aufgrund seiner besonderen Sachkunde bei der Risiko- oder Leistungsprüfung sowie bei der Bewertung von Verfahrensabläufen unterstützt. Wir übermitteln Ihre Daten an den Rückversicherer nur soweit dies für die Erfüllung unseres Versicherungsvertrages mit Ihnen erforderlich ist bzw. im zur Wahrung unserer berechtigten Interessen erforderlichen Umfang. Nähere Informationen zum eingesetzten Rückversicherer stellt Ihnen dieser unter folgendem Link www.hdi.de/datenschutz zur Verfügung. Sie können die Informationen auch unter den oben genannten Kontaktinformationen anfordern.</t>
    </r>
  </si>
  <si>
    <r>
      <rPr>
        <u/>
        <sz val="10"/>
        <rFont val="Arial"/>
        <family val="2"/>
      </rPr>
      <t>Vermittler</t>
    </r>
    <r>
      <rPr>
        <sz val="10"/>
        <rFont val="Arial"/>
        <family val="2"/>
      </rPr>
      <t>: Soweit Sie hinsichtlich Ihrer Versicherungsverträge von einem Vermittler betreut werden, verarbeitet Ihr Vermittler die zum Abschluss und zur Durchführung des Vertrages benötigten Antrags-, Vertrags- und Schadendaten. Auch übermittelt unser Unternehmen diese Daten an die Sie betreuenden Vermittler, soweit diese die Informationen zu Ihrer Betreuung und Beratung in Ihren Versicherungs- und Finanzdienstleistungsangelegenheiten benötigen.</t>
    </r>
  </si>
  <si>
    <r>
      <rPr>
        <u/>
        <sz val="10"/>
        <rFont val="Arial"/>
        <family val="2"/>
      </rPr>
      <t>Datenverarbeitung in der Unternehmensgruppe</t>
    </r>
    <r>
      <rPr>
        <sz val="10"/>
        <rFont val="Arial"/>
        <family val="2"/>
      </rPr>
      <t>: Spezialisierte Unternehmen bzw. Bereiche unserer Unternehmensgruppe nehmen bestimmte Datenverarbeitungsaufgaben für die in der Gruppe verbundenen Unternehmen zentral wahr. Soweit ein Versicherungsvertrag zwischen Ihnen und einem oder mehreren Unternehmen unserer Gruppe besteht, können Ihre Daten etwa zur zentralen Verwaltung von Anschriftendaten, für den telefonischen Kundenservice, zur Vertrags- und Leistungsbearbeitung, für In- und Exkasso oder zur gemeinsamen Postbearbeitung zentral durch ein Unternehmen der Gruppe verarbeitet werden. In unserer Dienstleisterliste am Ende dieser Hinweise finden Sie die Unternehmen, die an einer zentralisierten Datenverarbeitung teilnehmen.</t>
    </r>
  </si>
  <si>
    <r>
      <rPr>
        <u/>
        <sz val="10"/>
        <rFont val="Arial"/>
        <family val="2"/>
      </rPr>
      <t>Externe Dienstleister:</t>
    </r>
    <r>
      <rPr>
        <sz val="10"/>
        <rFont val="Arial"/>
        <family val="2"/>
      </rPr>
      <t xml:space="preserve"> Wir beauftragen zur Erfüllung unserer vertraglichen und gesetzlichen Pflichten zum Teil zusätzliche Dienstleister. Dabei handelt es sich um konzernzugehörige und konzernexterne Dienstleister, die uns beispielsweise beim Vertrieb und Marketing, bei der Risikoanalyse, der Policierung, der Antrags- und Bestandsverwaltung, Bonitätsauskunft bei der telefonischen Kundenbetreuung, der Leistungs- oder Schadenregulierung sowie beim Druck- und Versand von Postsendungen unterstützen oder auch Assistance-Leistungen und IT-Services erbringen. Im Schadenfall oder bei der Leistungsbearbeitung übermitteln wir personenbezogene Daten einzelfallabhängig auch an konzernexterne Dienstleister wie z. B. Rechtsanwälte, Gutachter und Dienstleister, die uns bei der Schaden- und Leistungsregulierung unterstützen. Zudem setzen wir auch konzernexterne Dienstleister zur Aktenarchivierung, Datenträgerentsorgung, für den Forderungseinzug und den Zahlungsverkehr ein. Eine Auflistung der von uns eingesetzten Dienstleister, zu denen nicht nur vorübergehende Geschäftsbeziehungen bestehen, können Sie der nachfolgenden „Dienstleisterliste“ sowie in der jeweils aktuellen Version der Dienstleisterliste auf unserer Internetseite unter www.hdi.de/dl-liste entnehmen.</t>
    </r>
  </si>
  <si>
    <r>
      <rPr>
        <u/>
        <sz val="10"/>
        <rFont val="Arial"/>
        <family val="2"/>
      </rPr>
      <t>Weitere Empfänger:</t>
    </r>
    <r>
      <rPr>
        <sz val="10"/>
        <rFont val="Arial"/>
        <family val="2"/>
      </rPr>
      <t xml:space="preserve"> Darüber hinaus können wir Ihre personenbezogenen Daten an weitere Empfänger übermitteln, wie etwa an Behörden zur Erfüllung gesetzlicher Mitteilungspflichten (z. B. Sozialversicherungsträger, Finanzbehörden oder Strafverfolgungsbehörden).</t>
    </r>
  </si>
  <si>
    <r>
      <rPr>
        <b/>
        <sz val="10"/>
        <rFont val="Arial"/>
        <family val="2"/>
      </rPr>
      <t>Dauer der Datenspeicherung</t>
    </r>
    <r>
      <rPr>
        <sz val="10"/>
        <rFont val="Arial"/>
        <family val="2"/>
      </rPr>
      <t xml:space="preserve">
Wir löschen Ihre personenbezogenen Daten, sobald sie für die oben genannten Zwecke nicht mehr erforderlich sind. Dabei ist es zur Abwehr von Ansprüchen notwendig, dass personenbezogene Daten für die Zeit aufbewahrt werden, in der Ansprüche gegen unser Unternehmen geltend gemacht werden können. Hierbei ist die Aufbewahrungszeit abhängig von vertraglichen und/oder gesetzlichen Verjährungsfristen und den jeweils entsprechenden Verjährungsvoraussetzungen. Zudem speichern wir Ihre personenbezogenen Daten für den Zeitraum, in dem wir dazu gesetzlich verpflichtet sind. Entsprechende Nachweis- und Aufbewahrungspflichten ergeben sich unter anderem aus dem Handelsgesetzbuch, der Abgabenordnung und dem Geldwäschegesetz.
</t>
    </r>
  </si>
  <si>
    <r>
      <rPr>
        <b/>
        <sz val="10"/>
        <rFont val="Arial"/>
        <family val="2"/>
      </rPr>
      <t>Betroffenenrechte</t>
    </r>
    <r>
      <rPr>
        <sz val="10"/>
        <rFont val="Arial"/>
        <family val="2"/>
      </rPr>
      <t xml:space="preserve">
Sie können unter der o. g. Adresse Auskunft über die zu Ihrer Person gespeicherten Daten verlangen. Darüber hinaus können Sie unter bestimmten Voraussetzungen die Berichtigung oder die Löschung Ihrer Daten verlangen. Ihnen kann weiterhin ein Recht auf Einschränkung der Verarbeitung Ihrer Daten sowie ein Recht auf Herausgabe der von Ihnen bereitgestellten Daten in einem strukturierten, gängigen und maschinenlesbaren Format zustehen.</t>
    </r>
  </si>
  <si>
    <r>
      <rPr>
        <b/>
        <sz val="10"/>
        <rFont val="Arial"/>
        <family val="2"/>
      </rPr>
      <t>Widerspruchsrecht</t>
    </r>
    <r>
      <rPr>
        <sz val="10"/>
        <rFont val="Arial"/>
        <family val="2"/>
      </rPr>
      <t xml:space="preserve">
Sie haben das Recht, einer Verarbeitung Ihrer personenbezogenen Daten zu Zwecken der Direktwerbung zu widersprechen.
Verarbeiten wir Ihre Daten zur Wahrung berechtigter Interessen, können Sie dieser Verarbeitung widersprechen, wenn sich aus Ihrer besonderen Situation Gründe ergeben, die gegen die Datenverarbeitung sprechen.</t>
    </r>
  </si>
  <si>
    <r>
      <rPr>
        <b/>
        <sz val="10"/>
        <rFont val="Arial"/>
        <family val="2"/>
      </rPr>
      <t>Beschwerderecht</t>
    </r>
    <r>
      <rPr>
        <sz val="10"/>
        <rFont val="Arial"/>
        <family val="2"/>
      </rPr>
      <t xml:space="preserve">
Sie haben die Möglichkeit, sich mit einer Beschwerde an den oben genannten Datenschutzbeauftragten oder an eine Datenschutzaufsichtsbehörde zu wenden.
Die für uns zuständige Datenschutzaufsichtsbehörde ist:
Landesbeauftragte für Datenschutz und Informationsfreiheit NRW
Kavalleriestraße 2-4
40213 Düsseldorf</t>
    </r>
  </si>
  <si>
    <r>
      <rPr>
        <b/>
        <sz val="10"/>
        <rFont val="Arial"/>
        <family val="2"/>
      </rPr>
      <t>Datenübermittlung in ein Drittland</t>
    </r>
    <r>
      <rPr>
        <sz val="10"/>
        <rFont val="Arial"/>
        <family val="2"/>
      </rPr>
      <t xml:space="preserve">
Ihre personenbezogenen Daten können auch außerhalb der Europäischen Union bzw. des Europäischen Wirtschaftsraums (Drittland-Übermittlung) von dem oben genannten Verantwortlichen verarbeitet werden.
Die Verarbeitung geschieht stets unter Berücksichtigung der vertraglichen Beschränkungen in Bezug auf Vertraulichkeit und Sicherheit sowie entsprechend den geltenden Gesetzen und Bestimmungen zum Datenschutz. Eine solche Datenübermittlung an Stellen bzw. Staaten außerhalb der Europäischen Union/EWR, insbesondere im Wege von Administrationszugriffen, ist auf der Grundlage der genannten Zwecke und Rechtsgrundlagen möglich.
Eine Datenübermittlung erfolgt in diesen Fällen nur bei Vorliegen geeigneter Garantien im Sinne der Datenschutzgrundverordnung. Geeignete Garantien sind insbesondere ein vorliegender Angemessenheitsbeschluss der EU-Kommission, mit den Dienstleistern vereinbarte EU-Standardvertragsklauseln oder durch das Unternehmen aufgestellte verbindliche Datenschutzvorschriften, welche von den Datenschutzaufsichtsbehörden anerkannt worden sind. Im Falle einer Datenübermittlung auf Grundlage von Art. 49 DSGVO wird hierüber gesondert informiert.</t>
    </r>
  </si>
  <si>
    <r>
      <rPr>
        <b/>
        <sz val="10"/>
        <rFont val="Arial"/>
        <family val="2"/>
      </rPr>
      <t>Profiling und automatisierte Einzelfallentscheidungen</t>
    </r>
    <r>
      <rPr>
        <sz val="10"/>
        <rFont val="Arial"/>
        <family val="2"/>
      </rPr>
      <t xml:space="preserve">
Soweit wir automatisierte Abläufe und digitale Assistenzsysteme einsetzen, erfolgt dies grundsätzlich zur Unterstützung unserer internen Abläufe und üblicherweise ist stets ein Mitarbeiter in die Vorgänge und Entscheidungen involviert. In einigen Konstellationen erfolgen aber Abläufe zur schnellen und effizienten Abwicklung auch automatisiert.
Wir verarbeiten dabei Ihre Angaben und Informationen zu Ihren Versicherungsverträgen, um bestimmte Aspekte unserer Kunden- und Vertragsbeziehungen zu analysieren und Wahrscheinlichkeiten im Hinblick auf bestimmte Konstellationen abzuschätzen (sog. Profiling). So können wir schnelle Entscheidungen auf der Grundlage Ihrer Angaben beispielsweise in folgenden Fällen treffen (sog. automatisierte Einzelfallentscheidung):
– Aufgrund gesetzlicher Vorgaben sind wir zur Geldwäsche- und Betrugsbekämpfung verpflichtet. Dabei werden auch Datenauswertungen   (u. a. im Zahlungsverkehr) vorgenommen. Diese Maßnahmen dienen zugleich auch Ihrem Schutz.
– Um Sie zielgerichtet über Produkte informieren und beraten zu können, setzen wir Auswertungsinstrumente ein. Diese ermöglichen eine bedarfsgerechte Kommunikation und Werbung einschließlich Markt- und Meinungsforschung.
– Zur Beurteilung Ihrer Bonität können sog. „Score-Werte“ genutzt werden. Bei einem Scoring wird die Wahrscheinlichkeit unter Nutzung mathematischer Verfahren berechnet, mit der ein Kunde seinen Zahlungsverpflichtungen vertragsgemäß nachkommen wird. Solche Score-Werte unterstützen uns somit z. B. bei der Beurteilung der Bonität, der Entscheidungsfindung im Rahmen von Produktabschlüssen und fließen in unser Risikomanagement ein. Die Berechnung beruht auf mathematisch-statistisch anerkannten und bewährten Verfahren. Nicht verarbeitet werden hierbei Angaben zur Staatsangehörigkeit sowie besondere Kategorien personenbezogener Daten nach Art. 9 DSGVO.
– Zur effektiven Prämienfindung ziehen wir berechnete Wahrscheinlichkeiten für bestimmte Verhaltensweisen, wie z. B. das Abschluss- und Stornierungsverhalten, und auch Modelle zur feineren Risikoabschätzung heran.
</t>
    </r>
  </si>
  <si>
    <t>Die Berechnung der hierfür zugrunde gelegten Wahrscheinlichkeitswerte erfolgt nach mathematisch-statistisch anerkannten und bewährten Verfahren. Technische und organisatorische Maßnahmen sowie interne Prüfmechanismen stellen die Richtigkeit der Berechnungen sicher. Die automatisierten Entscheidungen basieren insbesondere auf den vertraglichen Bedingungswerken zu unseren Versicherungsprodukten und den daraus abgeleiteten Regeln und Grenzwerten.
Soweit wir automatisierte Einzelfallentscheidungen durchführen, haben Sie das Recht auf Erwirkung des Eingreifens einer Person seitens des Verantwortlichen, auf Darlegung des eigenen Standpunkts und Anfechtung der Entscheidung. So können Sie das Ergebnis der automatisierten Entscheidung durch unsere Mitarbeiter nachprüfen lassen. Diese Rechte bestehen indes nicht, wenn Ihrem Begehren, also z. B. Ihrem Antrag, vollumfänglich stattgegeben wurde.
Sie haben das Recht, jederzeit gegen die Verarbeitung Ihrer Daten, die aufgrund von Art. 6 Abs. 1 f DSGVO (Datenverarbeitung auf der Grundlage einer Interessenabwägung) oder Art. 6 Abs. 1 e DSGVO (Datenverarbeitung im öffentlichen Interesse) erfolgt, Widerspruch einzulegen, wenn dafür Gründe vorliegen, die sich aus Ihrer besonderen Situation ergeben. Dies gilt auch für ein auf diese Bestimmung gestütztes Profiling (gegebenenfalls Scoring) im Sinne von Art. 4 Nr. 4 DSGVO.</t>
  </si>
  <si>
    <t>Verantwortlicher für die Datenverarbeitung
HDI Lebensversicherung AG
Charles-de-Gaulle-Platz 1
50679 Köln
Telefon: 0221 144-0, Fax: 0221 144-3833
E-Mail: leben.service@hdi.de
Unseren Datenschutzbeauftragten erreichen Sie per Post unter der vorgenannten Adresse des Verantwortlichen mit dem Zusatz – Datenschutzbeauftragter/Group Data Protection – oder per E-Mail unter privacy@talanx.com</t>
  </si>
  <si>
    <t>1.Finanzierung
Es gilt die auf dem Tabellenblatt "Liste" geschlossene Vereinbarung zur "Finanzierungsart".
2. Bezugsrecht
a)      Erlebensfall-Leistung
aa)    Bei Entgeltumwandlung / teilweiser Finanzierung durch den Arbeitgeber:
          Erfolgt die Finanzierung volständig durch Entgeltumwandlung oder teilweise durch Entgeltumwandlung und teilweise durch den 
          Arbeitgeber, ist die versicherte Person von Beginn der Versicherung an uneingeschränkt unwiderruflich bezugsberechtigt für die 
          Leistung im Erlebensfall.
ab)    Bei rein arbeitgeberfinanzierter Altersversorgung:
          Erfolgt die Finanzierung ausschließlich durch den Arbeitgeber, gilt für die Begünstigung - soweit nicht eine andere Vereinbarung getroffen 
          wurde - folgende Regelung:
          Die versicherte Person ist unter den nachstehenden Vorbehalten unwiderruflich bezugsberechtigt für die Leistung im Erlebensfall:
aba)  Der Arbeitgeber kann alle Versicherungsleistungen für sich in Anspruch nehmen, wenn das Arbeitsverhältnis vor Eintritt des 
          Versicherungsfalles endet, es sei denn, die versicherte Person hat eine unverfallbare Anwartschaft im Sinne des Gesetzes zur 
          Verbesserung der betrieblichen Altersversorgung (Betriebsrentengesetz - BetrAVG) erlangt.
abb)  Der Arbeitgeber kann Versicherungsleistungen für sich in Anspruch nehmen, wenn  die versicherte Person Handlungen begeht, die dem 
          Arbeitgeber das Recht geben, die Versorgungsansprüche zu mindern oder zu entziehen.</t>
  </si>
  <si>
    <t>b)      Todesfall-Leistung
          Ist eine Hinterbliebenenleistung mitversichert sind die Hinterbliebenen der versicherten Person
ba)    bei Entgeltumwandlung / teilweiser Finanzierung durch den Arbeitgeber von Beginn der Versicherung an uneingeschränkt 
          unwiderruflich bezugsberechtigt,
bb)    bei rein arbeitgeberfinanzierter Altersversorgung unter denselben o.g. Vorbehalten bzw. ohne Vorbehalte unwiderruflich 
          bezugsberechtigt für die Leistung im Todesfall in nachfolgender Rangfolge unter Ausschluss des jeweils nachfolgenden Ranges:
bba) der Ehegatte, mit dem die Versicherte Person im Zeitpunkt des Todes in gültiger Ehe verheiratet ist, bzw. der Lebenspartner der 
          versicherten Person, mit dem im Zeitpunkt des Todes der versicherten Person eine eingetragene Lebenspartnerschaft besteht, 
          bzw. der nichteheliche Lebensgefährte der versicherten Person, mit welchem die versicherte Person im Zeitpunkt Ihres Todes in
          einer aufsichtsrechtlich und steuerlich anerkannten nichtehelichen Lebensgemeinschaft lebt (das Bezugsrecht des 
          Lebensgefährten ist nur bei namentlicher Benennung gemäß gesondertem Formular "Erklärung zum Bezugsrecht für 
          die Todesfall-Leistung" wirksam und gilt nur, solange die nichteheliche Lebensgemeinschaft besteht, der Arbeitgeber 
          ermächtigt die versicherte Person zur Benennung des Lebensgefährten als Begünstigten.)
bbb) die leiblichen, ehelichen und ihnen gesetzlich gleichgestellten Kinder der versicherten Person im Sinne des
          § 32 Abs. 3 und 4 S. 1 Nr. 1 bis 3 EStG zu gleichen Teilen; dies sind im Wesentlichen Kinder, die im Zeitpunkt des Todes
          der  versicherten Person das 18. Lebensjahr noch nicht vollendet haben, die zu diesem Zeitpunkt das 21. Lebensjahr noch 
          nicht vollendet haben und arbeitslos sind, die zu diesem Zeitpunkt das 25. Lebensjahr noch nicht vollendet haben und in einer
          Berufsausbildung stehen oder diese mangels Ausbildungsplatzes nicht beginnen oder fortsetzen können, oder behinderte 
          Kinder, die zu diesem Zeitpunkt das 25. Lebensjahr noch nicht vollendet haben. 
          Das Bezugsrecht endet jedoch spätestens mit Vollendung des 25. Lebensjahres. 
bbc)  Sind im Zeitpunkt des Todes der versicherten Person keine Hinterbliebenen im vorgenannten Sinne vorhanden, 
          sind bei Entgeltumwandlung die Erben der versicherten Person uneingeschränkt unwiderruflich begünstigt für 
          die Zahlung eines Sterbegeldes, sofern die Tarifbestimmungen ein solches vorsehen. Das Sterbegeld ist begrenzt auf den von der 
          Aufsichtsbehörde genehmigten Höchstbetrag für die gewöhnlichen Beerdigungskosten. Dasselbe gilt bei einer 
          arbeitgeberfinanzierten Versicherung, sofern das Bezugsrecht im Zeitpunkt des Todes der versicherten Person uneingeschränkt 
          unwiderruflich geworden ist, oder wenn ein von Beginn an uneingeschränkt unwiderrufliches Bezugsrecht erteilt wurde.</t>
  </si>
  <si>
    <t>(Stand der Ergänzung EU September 2021)</t>
  </si>
  <si>
    <t>Aufsichtsratsvorsitzender: 
Dr. Christopher Lohmann
Vorstand: Sven Lixenfeld (Vorsitzender),
Silke Fuchs, Wolfgang Hanssmann,
Fabian von Löbbecke, Jens Warkentin</t>
  </si>
  <si>
    <t>RXK22 - Two Trust Selekt</t>
  </si>
  <si>
    <t>RK22 - Two Trust Kompakt</t>
  </si>
  <si>
    <t>RAHK22 - UN-Rente m. koll.Überlebensrente</t>
  </si>
  <si>
    <t>Für Leistungen bei Berufsunfähigkeit muss zusätzlich das Tabellenblatt BU ausgefüllt werden.</t>
  </si>
  <si>
    <t>FRWL22 - SafeInvest</t>
  </si>
  <si>
    <t>Fondsauswahl FRWL22</t>
  </si>
  <si>
    <t>Multi Asset Portfolio</t>
  </si>
  <si>
    <t>Rendite Plus Portfolio Nachhaltigkeit</t>
  </si>
  <si>
    <t>High Constant Portfolio</t>
  </si>
  <si>
    <r>
      <t xml:space="preserve">Fondsauswahl
</t>
    </r>
    <r>
      <rPr>
        <sz val="10"/>
        <color theme="0"/>
        <rFont val="Arial"/>
        <family val="2"/>
      </rPr>
      <t>nur für</t>
    </r>
    <r>
      <rPr>
        <b/>
        <sz val="10"/>
        <color theme="0"/>
        <rFont val="Arial"/>
        <family val="2"/>
      </rPr>
      <t xml:space="preserve">
SafeInvest</t>
    </r>
  </si>
  <si>
    <t>Die Exceldatei besteht aus mehreren Tabellenblättern. Da alle Makros aus der Datei entfernt wurden, sind die Tabellenblätter "BU (Berufsunfähigkeit)" und "Daten §10a EStG" immer sichtbar. Sie müssen aber nur dann ausgefüllt werden, wenn die beantragten Versicherungen diese Tarifoptionen vorsehen. Nicht benötigte Tabellenblätter dürfen gelöscht werden.</t>
  </si>
  <si>
    <r>
      <rPr>
        <b/>
        <sz val="10"/>
        <rFont val="Arial"/>
        <family val="2"/>
      </rPr>
      <t>Betroffenenrechte</t>
    </r>
    <r>
      <rPr>
        <sz val="10"/>
        <rFont val="Arial"/>
        <family val="2"/>
      </rPr>
      <t xml:space="preserve">
Sie können unter der o. g. Adresse Auskunft über die zu Ihrer Person gespeicherten Daten verlangen. Darüber hinaus können Sie unter bestimmten Voraussetzungen die Berichtigung oder die Löschung Ihrer Daten verlangen. Ihnen kann weiterhin ein Recht auf Einschränkung der Verarbeitung Ihrer Daten sowie ein Recht auf Herausgabe der von Ihnen bereitgestellten Daten in einem strukturierten, gängigen und maschinenlesbaren Format zustehen.
</t>
    </r>
    <r>
      <rPr>
        <b/>
        <sz val="10"/>
        <rFont val="Arial"/>
        <family val="2"/>
      </rPr>
      <t>Widerspruchsrecht
Sie haben das Recht, einer Verarbeitung Ihrer personenbezogenen Daten zu Zwecken der Direktwerbung zu widersprechen.
Verarbeiten wir Ihre Daten zur Wahrung berechtigter Interessen, können Sie dieser Verarbeitung widersprechen, wenn sich aus Ihrer besonderen Situation Gründe ergeben, die gegen die Datenverarbeitung sprechen.
Beschwerderecht</t>
    </r>
    <r>
      <rPr>
        <sz val="10"/>
        <rFont val="Arial"/>
        <family val="2"/>
      </rPr>
      <t xml:space="preserve">
Sie haben die Möglichkeit, sich mit einer Beschwerde an den oben genannten Datenschutzbeauftragten oder an eine Datenschutzaufsichtsbehörde zu wenden.
Die für uns zuständige Datenschutzaufsichtsbehörde ist:
Landesbeauftragte für Datenschutz und Informationsfreiheit NRW
Kavalleriestraße 2-4, 40213 Düsseldorf
</t>
    </r>
  </si>
  <si>
    <r>
      <rPr>
        <b/>
        <sz val="10"/>
        <rFont val="Arial"/>
        <family val="2"/>
      </rPr>
      <t xml:space="preserve">
Automatisierte Einzelfallentscheidungen</t>
    </r>
    <r>
      <rPr>
        <sz val="10"/>
        <rFont val="Arial"/>
        <family val="2"/>
      </rPr>
      <t xml:space="preserve">
Auf Basis Ihrer Angaben zum Risiko, zu denen wir Sie im Rahmen der Angebotseinholung und Antragstellung befragen, entscheiden wir teilweise vollautomatisiert etwa über das Zustandekommen des Vertrages, mögliche Risikoausschlüsse oder über die Höhe der von Ihnen zu zahlenden Versicherungsprämie.
Die vollautomatisierten Entscheidungen beruhen auf vom Unternehmen vorher festgelegten Regeln zur Gewichtung der Informationen. Nur in den Fällen, in denen dem Begehren der betroffenen Person stattgegeben wird, erfolgt eine vollautomatisierte Entscheidung. Sofern dem Begehren nicht vollautomatisiert stattgegeben werden kann, erfolgt die entsprechende Entscheidung durch eine zwischengeschaltete Person.</t>
    </r>
  </si>
  <si>
    <t>HV, H-LV, H-PK</t>
  </si>
  <si>
    <t>HDI AG</t>
  </si>
  <si>
    <t>Postverarbeitung, Scannen, Print-Services, Zahlungsverkehr (Inkasso/Exkasso), Forderungsmanagement, Rechnungswesen, 
Archivierung und Entsorgung von Datenträgern, Revision, Recht, Risikomanagement, Compliance, Anwendungsentwicklung /- betrieb, Rechenzentrumsbetrieb, IT-Services Versicherungsbetrieb, z.B. Antrags-, Bestands- und Leistungsbearbeitung Vertrieb, Marketing, Vergabe von Zeichnungs-, Inkasso und /oder Schadenregulierungsvollmacht, Schadenregulierung in Vermögensschadenhaftpflicht und Unfall, Rückversicherungsabrechnung</t>
  </si>
  <si>
    <t>IBM Deutschland GmbH (Subdienstleister der HDI AG)</t>
  </si>
  <si>
    <t xml:space="preserve">HDI next GmbH </t>
  </si>
  <si>
    <t xml:space="preserve">Betriebliche Unterstützung, telefonische Kundenbetreuung </t>
  </si>
  <si>
    <t>SSV Schadenschutzverband GmbH</t>
  </si>
  <si>
    <t>Schadenregulierung Kfz</t>
  </si>
  <si>
    <t>HV</t>
  </si>
  <si>
    <t>Janitos Versicherung AG</t>
  </si>
  <si>
    <t>Bestandsverwaltung für Berufshaftpflicht</t>
  </si>
  <si>
    <t>IMA Deutschland Assistance GmbH, Roland Assistance GmbH, AVD Wirtschaftsdienst GmbH</t>
  </si>
  <si>
    <t>Assistance Dienstleistungen</t>
  </si>
  <si>
    <t>AVUS-Gruppe, AVD Wirtschaftsdienst GmbH, Jurpartner Services GmbH (Rechtsschutz)</t>
  </si>
  <si>
    <t xml:space="preserve">Schadenregulierung </t>
  </si>
  <si>
    <t>Capita Customer Services GmbH</t>
  </si>
  <si>
    <t>Bestandsverwaltung</t>
  </si>
  <si>
    <t xml:space="preserve">ETB Group İletişim Hizmetleri A.Ş., Türkei </t>
  </si>
  <si>
    <t>Bestandsbearbeitung</t>
  </si>
  <si>
    <t>Majorel Saarbrücken GmbH</t>
  </si>
  <si>
    <t>Indizierung Schriftgut</t>
  </si>
  <si>
    <t>Roland Rechtsschutz AG</t>
  </si>
  <si>
    <t xml:space="preserve">Rechtsschutz Bestandsabwicklung </t>
  </si>
  <si>
    <t>Unterstützung bei der BU-Risikoanalyse – Zweitmeinung</t>
  </si>
  <si>
    <t>Sachverständige</t>
  </si>
  <si>
    <t>Unterstützung bei der Leistungsregulierung/Erstellung medizinischer Gutachten</t>
  </si>
  <si>
    <t>Schadendienstleister/Sanierer/Werkstätten</t>
  </si>
  <si>
    <t>Unterstützung in der Schadenbearbeitung und Schaden-Zusatzservices / Inkasso-Dienstleister</t>
  </si>
  <si>
    <t xml:space="preserve">Service-Gesellschaften </t>
  </si>
  <si>
    <t xml:space="preserve">Antragsbearbeitung und Policierung </t>
  </si>
  <si>
    <t>Hinweis: Personenbezogene Daten werden nur an Dienstleister weitergegeben, wenn und soweit dies im jeweiligen Fall für die Datenverarbeitungszwecke erforderlich ist. 
Die aktuelle Dienstleisterliste können Sie im Internet unter www.hdi.de/dl-liste einsehen.</t>
  </si>
  <si>
    <r>
      <t xml:space="preserve">
Mit diesen Hinweisen möchten wir Sie über die Erhebung und Verarbeitung Ihrer personenbezogenen
Daten durch den unten benannten Verantwortlichen und die Ihnen nach den datenschutzrechtlichen
Bestimmungen zustehenden Rechte informieren.
</t>
    </r>
    <r>
      <rPr>
        <b/>
        <sz val="10"/>
        <rFont val="Arial"/>
        <family val="2"/>
      </rPr>
      <t>Verantwortlicher für die Datenverarbeitung</t>
    </r>
    <r>
      <rPr>
        <sz val="10"/>
        <rFont val="Arial"/>
        <family val="2"/>
      </rPr>
      <t xml:space="preserve">
HDI Lebensversicherung AG
Charles-de-Gaulle-Platz 1
50679 Köln
Telefon: 0221 144-0, Fax: 0221 144-3833
E-Mail: leben.service@hdi.de
Unseren Datenschutzbeauftragten erreichen Sie per Post unter der o.g. Adresse des Verantwortlichen mit dem Zusatz – Datenschutzbeauftragter/Group Data Protection – oder per E-Mail unter privacy@talanx.com
</t>
    </r>
    <r>
      <rPr>
        <b/>
        <sz val="10"/>
        <rFont val="Arial"/>
        <family val="2"/>
      </rPr>
      <t>Rechtsgrundlagen und Zwecke der Datenverarbeitung</t>
    </r>
    <r>
      <rPr>
        <sz val="10"/>
        <rFont val="Arial"/>
        <family val="2"/>
      </rPr>
      <t xml:space="preserve">
Wir verarbeiten Ihre personenbezogenen Daten unter Beachtung der EU-Datenschutz-Grundverordnung (DSGVO), des Bundesdatenschutzgesetzes (BDSG), der datenschutzrechtlich relevanten Bestimmungen des Versicherungsvertragsgesetzes (VVG) sowie aller weiteren maßgeblichen Gesetze. Darüber hinaus hat sich unser Unternehmen auf die „Verhaltensregeln für den Umgang mit personenbezogenen Daten durch die deutsche Versicherungswirtschaft“ verpflichtet, die die oben genannten Gesetze für die Versicherungswirtschaft präzisieren. Diese können Sie im Internet unter www.hdi.de/datenschutz abrufen.
Stellen Sie einen Antrag auf Versicherungsschutz, benötigen wir die von Ihnen hierbei gemachten personenbezogenen Angaben zum einen zur Einschätzung des von uns zu übernehmenden Risikos im Rahmen der Risikoprüfung (inklusive Risikoausschluss und -erhöhung) und zum anderen im Rahmen der Tarifierung und Annahmeprüfung, die für den Abschluss eines Versicherungsvertrages erforderlich sind. Kommt der Versicherungsvertrag zustande, verarbeiten wir diese personenbezogenen Daten zur Durchführung des Vertragsverhältnisses, insbesondere zur Vertragspolicierung, Sanierungsprüfung, Rechnungsstellung, In- und Exkasso, Rückversicherungsabrechnung, Abrechnung gegenüber Dritten wie z.B. Vermittlern, Tarifanpassung bzw. Tarifoptimierung, Betrugsabwehr und zur Durchführung gesetzlich vorgeschriebener Kontrollen.
</t>
    </r>
    <r>
      <rPr>
        <b/>
        <sz val="10"/>
        <rFont val="Arial"/>
        <family val="2"/>
      </rPr>
      <t xml:space="preserve">Sofern die Verarbeitung Ihrer personenbezogenen Daten nicht zwingend für den Abschluss bzw. die Durchführung des Versicherungsvertrages notwendig ist, erfolgen Ihre Angaben auf freiwilliger Basis und sind entsprechend als freiwillige Angabe gekennzeichnet.
</t>
    </r>
  </si>
  <si>
    <t xml:space="preserve">Ich willige ein, dass die HDI Lebensversicherung AG meine Gesundheitsdaten und sonstigen nach § 203 StGB geschützten Daten in den oben genannten Fällen – soweit erforderlich – an den für mich zuständigen selbstständigen Versicherungsvermittler übermittelt und diese dort erhoben, gespeichert und zu Beratungszwecken genutzt werden dürfen.
</t>
  </si>
  <si>
    <r>
      <t>2.2. Übertragung von Aufgaben auf andere Stellen (Unternehmen oder Personen)</t>
    </r>
    <r>
      <rPr>
        <sz val="10"/>
        <rFont val="Arial"/>
        <family val="2"/>
      </rPr>
      <t xml:space="preserve">
Wir führen bestimmte Aufgaben, wie zum Beispiel die Risikoprüfung, die Leistungsfallbearbeitung oder die telefonische Kundenbetreuung, bei denen es zu einer Erhebung, Verarbeitung oder Nutzung Ihrer Gesundheitsdaten kommen kann, nicht selbst durch, sondern übertragen die Erledigung einer anderen Gesellschaft des TALANX Konzerns oder einer anderen Stelle. Werden hierbei Ihre nach § 203 StGB geschützten Daten weitergegeben, benötigen wir Ihre Schweigepflichtentbindung für uns und soweit erforderlich für die anderen Stellen.
Wir führen eine fortlaufend aktualisierte Liste über die Stellen und Kategorien von Stellen, die vereinbarungsgemäß Gesundheitsdaten für uns erheben, verarbeiten oder nutzen unter Angabe der übertragenen Aufgaben. Die zurzeit gültige Liste ist auf einer Folgeseite der Einwilligungserklärung angefügt. Eine aktuelle Liste kann auch im Internet unter www.hdi.de eingesehen oder bei unserem Daten-schutzbeauftragten (TALANX AG, HDI-Platz 1, 30659 Hannover, E-Mail: privacy@talanx.com) angefordert werden. Für die Weitergabe Ihrer Gesundheitsdaten an und die Verwendung durch die in der Liste genannten Stellen benötigen wir Ihre Einwilligung.</t>
    </r>
  </si>
  <si>
    <t xml:space="preserve">Ich willige ein, dass die HDI Lebensversicherung AG meine Gesundheitsdaten an die in der oben erwähnten Liste genannten Stellen übermittelt und dass die Gesundheitsdaten dort für die angeführten Zwecke im gleichen Umfang erhoben, verarbeitet und genutzt werden, wie die HDI Lebensversicherung AG dies tun dürfte. Soweit erforderlich, entbinde ich die Mitarbeiter des TALANX Konzerns und sonstiger Stellen im Hinblick auf die Weitergabe von Gesundheitsdaten und anderer nach § 203 StGB geschützter Daten von ihrer Schweigepflicht.
</t>
  </si>
  <si>
    <r>
      <t>2.3. Datenweitergabe an selbstständige Vermittler</t>
    </r>
    <r>
      <rPr>
        <sz val="10"/>
        <rFont val="Arial"/>
        <family val="2"/>
      </rPr>
      <t xml:space="preserve">
Wir geben grundsätzlich keine Angaben zu Ihrer Gesundheit an selbstständige Vermittler weiter. Es kann aber in den folgenden Fällen dazu kommen, dass Daten, die Rückschlüsse auf Ihre Gesundheit zulassen, oder gemäß § 203 StGB geschützte Informationen über Ihren Vertrag Versicherungsvermittlern zur Kenntnis gegeben werden.
Soweit es zu vertragsbezogenen Beratungszwecken erforderlich ist, kann der Sie betreuende Vermittler Informationen darüber erhalten, ob und ggf. unter welchen Voraussetzungen (z. B. Annahme mit Risikozuschlag, Ausschlüsse bestimmter Risiken) Ihr Vertrag angenommen werden kann. 
Der Vermittler, der Ihren Vertrag vermittelt hat, erfährt, dass und mit welchem Inhalt der Vertrag abgeschlossen wurde. Dabei erfährt er auch, ob Risikozuschläge oder Ausschlüsse bestimmter Risiken vereinbart wurden. 
Bei einem Wechsel des Sie betreuenden Vermittlers auf einen anderen Vermittler kann es zur Übermittlung der Vertragsdaten mit den Informationen über bestehende Risikozuschläge und Ausschlüsse bestimmter Risiken an den neuen Vermittler kommen. Sie werden bei einem Wechsel des Sie betreuenden Vermittlers auf einen anderen Vermittler vor der Weitergabe von Gesundheitsdaten informiert sowie auf 
Ihre Widerspruchsmöglichkeit hingewiesen.
</t>
    </r>
  </si>
  <si>
    <t>D1</t>
  </si>
  <si>
    <t>Steuer-ID der versicherten Person</t>
  </si>
  <si>
    <t>Übersicht der Dienstleister der HDI Versicherungen (Stand 01.10.2022)</t>
  </si>
  <si>
    <t>Aufsichtsratsvorsitzender:
Ulrich Rosenbaum
Vorstand: Sven Lixenfeld (Vorsitzender), Norbert Eickermann, Silke Fuchs, Dr. Dominik Hennen, Dr. Christopher Lohmann, Fabian von Löbbecke, Thomas Lüer, Jens Warkentin</t>
  </si>
  <si>
    <t>(Stand der Ergänzung BU Oktober 2022)</t>
  </si>
  <si>
    <t>Aufsichtsratsvorsitzender:
Ulrich Rosenbaum
Vorstand: Sven Lixenfeld (Vorsitzender), Norbert Eickermann, Silke Fuchs, Dr. Dominik Hennen, Dr. Christopher Lohmann, Fabian von Löbbecke, 
Thomas Lüer, Jens Warkentin</t>
  </si>
  <si>
    <t>(Stand der Ergänzung §10a EStG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</si>
</sst>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Calibri"/>
      <family val="2"/>
      <scheme val="minor"/>
    </font>
    <font>
      <sz val="10"/>
      <color theme="1"/>
      <name val="Arial"/>
      <family val="2"/>
    </font>
    <font>
      <sz val="10"/>
      <color theme="0"/>
      <name val="Arial"/>
      <family val="2"/>
    </font>
    <font>
      <b/>
      <sz val="10"/>
      <color theme="0"/>
      <name val="Arial"/>
      <family val="2"/>
    </font>
    <font>
      <sz val="10"/>
      <color indexed="9"/>
      <name val="Arial"/>
      <family val="2"/>
    </font>
    <font>
      <sz val="8"/>
      <color indexed="81"/>
      <name val="Tahoma"/>
      <family val="2"/>
    </font>
    <font>
      <b/>
      <sz val="8"/>
      <color indexed="81"/>
      <name val="Tahoma"/>
      <family val="2"/>
    </font>
    <font>
      <b/>
      <u/>
      <sz val="11"/>
      <color theme="1"/>
      <name val="Calibri"/>
      <family val="2"/>
      <scheme val="minor"/>
    </font>
    <font>
      <b/>
      <sz val="11"/>
      <color theme="1"/>
      <name val="Calibri"/>
      <family val="2"/>
      <scheme val="minor"/>
    </font>
    <font>
      <b/>
      <sz val="10"/>
      <color indexed="9"/>
      <name val="Arial"/>
      <family val="2"/>
    </font>
    <font>
      <b/>
      <sz val="10"/>
      <name val="Arial"/>
      <family val="2"/>
    </font>
    <font>
      <sz val="10"/>
      <name val="Arial"/>
      <family val="2"/>
    </font>
    <font>
      <sz val="10"/>
      <color theme="1"/>
      <name val="Arial"/>
      <family val="2"/>
    </font>
    <font>
      <sz val="10"/>
      <color rgb="FFFF0000"/>
      <name val="Arial"/>
      <family val="2"/>
    </font>
    <font>
      <b/>
      <u/>
      <sz val="10"/>
      <name val="Arial"/>
      <family val="2"/>
    </font>
    <font>
      <b/>
      <sz val="14"/>
      <name val="Arial"/>
      <family val="2"/>
    </font>
    <font>
      <sz val="11"/>
      <name val="Calibri"/>
      <family val="2"/>
      <scheme val="minor"/>
    </font>
    <font>
      <sz val="10"/>
      <name val="GerlingSwift"/>
    </font>
    <font>
      <sz val="10"/>
      <color theme="1"/>
      <name val="GerlingSwift"/>
    </font>
    <font>
      <sz val="10"/>
      <color rgb="FF000000"/>
      <name val="Arial"/>
      <family val="2"/>
    </font>
    <font>
      <b/>
      <sz val="18"/>
      <color theme="0"/>
      <name val="Arial"/>
      <family val="2"/>
    </font>
    <font>
      <b/>
      <u/>
      <sz val="18"/>
      <color theme="0"/>
      <name val="Arial"/>
      <family val="2"/>
    </font>
    <font>
      <sz val="11"/>
      <color theme="1"/>
      <name val="Calibri"/>
      <family val="2"/>
      <scheme val="minor"/>
    </font>
    <font>
      <b/>
      <sz val="10"/>
      <color rgb="FF006729"/>
      <name val="Arial"/>
      <family val="2"/>
    </font>
    <font>
      <sz val="14"/>
      <name val="Arial"/>
      <family val="2"/>
    </font>
    <font>
      <b/>
      <sz val="14"/>
      <color rgb="FF006729"/>
      <name val="Arial"/>
      <family val="2"/>
    </font>
    <font>
      <sz val="8"/>
      <name val="Arial"/>
      <family val="2"/>
    </font>
    <font>
      <sz val="10"/>
      <color rgb="FF000000"/>
      <name val="Times New Roman"/>
      <family val="1"/>
    </font>
    <font>
      <sz val="8"/>
      <name val="HDI-Gerling Sans Cond Light"/>
    </font>
    <font>
      <sz val="8"/>
      <color indexed="63"/>
      <name val="HDI-Gerling Sans Cond Light"/>
    </font>
    <font>
      <b/>
      <sz val="8"/>
      <name val="HDI-Gerling Sans Cond"/>
    </font>
    <font>
      <b/>
      <sz val="8"/>
      <color indexed="63"/>
      <name val="HDI-Gerling Sans Cond"/>
    </font>
    <font>
      <b/>
      <sz val="8"/>
      <color indexed="63"/>
      <name val="HDI-Gerling Sans Cond Light"/>
    </font>
    <font>
      <sz val="8"/>
      <name val="HDI-Gerling Sans Cond"/>
    </font>
    <font>
      <sz val="8"/>
      <color indexed="63"/>
      <name val="HDI-Gerling Sans Cond"/>
    </font>
    <font>
      <sz val="16"/>
      <name val="HDI-Gerling Sans Cond"/>
    </font>
    <font>
      <b/>
      <sz val="14"/>
      <color rgb="FF006729"/>
      <name val="HDI-Gerling Sans Cond"/>
    </font>
    <font>
      <sz val="10"/>
      <color indexed="10"/>
      <name val="Arial"/>
      <family val="2"/>
    </font>
    <font>
      <u/>
      <sz val="10"/>
      <name val="Arial"/>
      <family val="2"/>
    </font>
    <font>
      <sz val="11"/>
      <name val="Arial"/>
      <family val="2"/>
    </font>
    <font>
      <sz val="10"/>
      <color rgb="FF006729"/>
      <name val="Arial"/>
      <family val="2"/>
    </font>
    <font>
      <b/>
      <sz val="11"/>
      <color rgb="FF006729"/>
      <name val="Arial"/>
      <family val="2"/>
    </font>
    <font>
      <sz val="8"/>
      <color rgb="FFFF0000"/>
      <name val="Arial"/>
      <family val="2"/>
    </font>
    <font>
      <u/>
      <sz val="8"/>
      <color indexed="10"/>
      <name val="Arial"/>
      <family val="2"/>
    </font>
    <font>
      <sz val="8"/>
      <color indexed="10"/>
      <name val="Arial"/>
      <family val="2"/>
    </font>
    <font>
      <sz val="12"/>
      <name val="Wingdings 2"/>
      <family val="1"/>
      <charset val="2"/>
    </font>
    <font>
      <b/>
      <sz val="12"/>
      <name val="Wingdings 2"/>
      <family val="1"/>
      <charset val="2"/>
    </font>
    <font>
      <b/>
      <sz val="8"/>
      <color indexed="17"/>
      <name val="Arial"/>
      <family val="2"/>
    </font>
    <font>
      <b/>
      <u/>
      <sz val="8"/>
      <color indexed="17"/>
      <name val="Arial"/>
      <family val="2"/>
    </font>
    <font>
      <b/>
      <sz val="10"/>
      <color indexed="17"/>
      <name val="Arial"/>
      <family val="2"/>
    </font>
    <font>
      <b/>
      <sz val="8"/>
      <color rgb="FF006729"/>
      <name val="Arial"/>
      <family val="2"/>
    </font>
    <font>
      <b/>
      <sz val="10"/>
      <color indexed="10"/>
      <name val="Arial"/>
      <family val="2"/>
    </font>
    <font>
      <b/>
      <sz val="8"/>
      <color rgb="FFFF0000"/>
      <name val="Arial"/>
      <family val="2"/>
    </font>
    <font>
      <sz val="7"/>
      <name val="Arial"/>
      <family val="2"/>
    </font>
    <font>
      <sz val="6"/>
      <name val="Arial"/>
      <family val="2"/>
    </font>
    <font>
      <sz val="8"/>
      <color rgb="FF000000"/>
      <name val="Tahoma"/>
      <family val="2"/>
    </font>
    <font>
      <b/>
      <sz val="10"/>
      <color rgb="FFFF0000"/>
      <name val="Arial"/>
      <family val="2"/>
    </font>
    <font>
      <sz val="10"/>
      <name val="Times New Roman"/>
      <family val="1"/>
    </font>
    <font>
      <b/>
      <i/>
      <sz val="14"/>
      <name val="Arial"/>
      <family val="2"/>
    </font>
    <font>
      <b/>
      <sz val="10"/>
      <color indexed="8"/>
      <name val="Arial"/>
      <family val="2"/>
    </font>
    <font>
      <sz val="10"/>
      <color indexed="8"/>
      <name val="Arial"/>
      <family val="2"/>
    </font>
    <font>
      <b/>
      <sz val="8"/>
      <name val="Arial"/>
      <family val="2"/>
    </font>
    <font>
      <sz val="8"/>
      <color rgb="FFE60018"/>
      <name val="Arial"/>
      <family val="2"/>
    </font>
    <font>
      <sz val="10"/>
      <color rgb="FFE60018"/>
      <name val="Arial"/>
      <family val="2"/>
    </font>
    <font>
      <b/>
      <sz val="10"/>
      <color rgb="FFE60018"/>
      <name val="Arial"/>
      <family val="2"/>
    </font>
    <font>
      <b/>
      <sz val="10"/>
      <color rgb="FF008000"/>
      <name val="Arial"/>
      <family val="2"/>
    </font>
    <font>
      <b/>
      <sz val="11"/>
      <color rgb="FFFF0000"/>
      <name val="Calibri"/>
      <family val="2"/>
      <scheme val="minor"/>
    </font>
    <font>
      <b/>
      <sz val="14"/>
      <color theme="0"/>
      <name val="Arial"/>
      <family val="2"/>
    </font>
    <font>
      <sz val="14"/>
      <color theme="0"/>
      <name val="Arial"/>
      <family val="2"/>
    </font>
    <font>
      <sz val="13"/>
      <color rgb="FFFF0000"/>
      <name val="Calibri"/>
      <family val="2"/>
      <scheme val="minor"/>
    </font>
    <font>
      <sz val="13"/>
      <name val="Calibri"/>
      <family val="2"/>
      <scheme val="minor"/>
    </font>
    <font>
      <sz val="11"/>
      <color rgb="FFFF0000"/>
      <name val="Calibri"/>
      <family val="2"/>
      <scheme val="minor"/>
    </font>
  </fonts>
  <fills count="21">
    <fill>
      <patternFill patternType="none"/>
    </fill>
    <fill>
      <patternFill patternType="gray125"/>
    </fill>
    <fill>
      <patternFill patternType="solid">
        <fgColor rgb="FF006729"/>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CC"/>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
      <patternFill patternType="solid">
        <fgColor rgb="FFDCDDDE"/>
      </patternFill>
    </fill>
    <fill>
      <patternFill patternType="solid">
        <fgColor rgb="FF99D7AD"/>
        <bgColor indexed="64"/>
      </patternFill>
    </fill>
    <fill>
      <patternFill patternType="solid">
        <fgColor theme="4" tint="0.79998168889431442"/>
        <bgColor indexed="64"/>
      </patternFill>
    </fill>
    <fill>
      <patternFill patternType="solid">
        <fgColor rgb="FFE5F5EA"/>
        <bgColor indexed="64"/>
      </patternFill>
    </fill>
    <fill>
      <patternFill patternType="solid">
        <fgColor indexed="6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s>
  <borders count="67">
    <border>
      <left/>
      <right/>
      <top/>
      <bottom/>
      <diagonal/>
    </border>
    <border>
      <left/>
      <right style="thin">
        <color theme="0"/>
      </right>
      <top/>
      <bottom/>
      <diagonal/>
    </border>
    <border>
      <left style="thin">
        <color theme="0"/>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bottom style="thin">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style="thin">
        <color indexed="64"/>
      </top>
      <bottom style="double">
        <color rgb="FFFF0000"/>
      </bottom>
      <diagonal/>
    </border>
    <border>
      <left/>
      <right style="double">
        <color rgb="FFFF0000"/>
      </right>
      <top/>
      <bottom/>
      <diagonal/>
    </border>
    <border>
      <left style="double">
        <color rgb="FFFF0000"/>
      </left>
      <right/>
      <top/>
      <bottom style="thin">
        <color indexed="64"/>
      </bottom>
      <diagonal/>
    </border>
    <border>
      <left style="double">
        <color rgb="FFFF0000"/>
      </left>
      <right/>
      <top/>
      <bottom/>
      <diagonal/>
    </border>
    <border>
      <left/>
      <right style="double">
        <color rgb="FFFF0000"/>
      </right>
      <top style="medium">
        <color indexed="64"/>
      </top>
      <bottom/>
      <diagonal/>
    </border>
    <border>
      <left/>
      <right/>
      <top style="medium">
        <color indexed="64"/>
      </top>
      <bottom/>
      <diagonal/>
    </border>
    <border>
      <left style="double">
        <color rgb="FFFF0000"/>
      </left>
      <right/>
      <top style="medium">
        <color indexed="64"/>
      </top>
      <bottom/>
      <diagonal/>
    </border>
    <border>
      <left/>
      <right style="double">
        <color rgb="FFFF0000"/>
      </right>
      <top/>
      <bottom style="medium">
        <color indexed="64"/>
      </bottom>
      <diagonal/>
    </border>
    <border>
      <left/>
      <right/>
      <top/>
      <bottom style="medium">
        <color indexed="64"/>
      </bottom>
      <diagonal/>
    </border>
    <border>
      <left style="double">
        <color rgb="FFFF0000"/>
      </left>
      <right/>
      <top/>
      <bottom style="medium">
        <color indexed="64"/>
      </bottom>
      <diagonal/>
    </border>
    <border>
      <left/>
      <right style="double">
        <color rgb="FFFF0000"/>
      </right>
      <top style="medium">
        <color rgb="FFFF0000"/>
      </top>
      <bottom/>
      <diagonal/>
    </border>
    <border>
      <left/>
      <right/>
      <top style="medium">
        <color rgb="FFFF0000"/>
      </top>
      <bottom/>
      <diagonal/>
    </border>
    <border>
      <left style="double">
        <color rgb="FFFF0000"/>
      </left>
      <right/>
      <top style="medium">
        <color rgb="FFFF0000"/>
      </top>
      <bottom/>
      <diagonal/>
    </border>
    <border>
      <left/>
      <right style="double">
        <color rgb="FFFF0000"/>
      </right>
      <top style="thick">
        <color rgb="FF006729"/>
      </top>
      <bottom/>
      <diagonal/>
    </border>
    <border>
      <left/>
      <right/>
      <top style="thick">
        <color rgb="FF006729"/>
      </top>
      <bottom/>
      <diagonal/>
    </border>
    <border>
      <left style="double">
        <color rgb="FFFF0000"/>
      </left>
      <right/>
      <top style="thick">
        <color rgb="FF006729"/>
      </top>
      <bottom/>
      <diagonal/>
    </border>
    <border>
      <left/>
      <right style="double">
        <color rgb="FFFF0000"/>
      </right>
      <top/>
      <bottom style="thick">
        <color rgb="FF006729"/>
      </bottom>
      <diagonal/>
    </border>
    <border>
      <left/>
      <right/>
      <top/>
      <bottom style="thick">
        <color rgb="FF006729"/>
      </bottom>
      <diagonal/>
    </border>
    <border>
      <left style="double">
        <color rgb="FFFF0000"/>
      </left>
      <right/>
      <top/>
      <bottom style="thick">
        <color rgb="FF006729"/>
      </bottom>
      <diagonal/>
    </border>
    <border>
      <left/>
      <right/>
      <top style="thin">
        <color indexed="64"/>
      </top>
      <bottom/>
      <diagonal/>
    </border>
    <border>
      <left style="double">
        <color rgb="FFFF0000"/>
      </left>
      <right style="thin">
        <color indexed="64"/>
      </right>
      <top/>
      <bottom/>
      <diagonal/>
    </border>
    <border>
      <left/>
      <right style="double">
        <color rgb="FFFF0000"/>
      </right>
      <top/>
      <bottom style="medium">
        <color rgb="FF006729"/>
      </bottom>
      <diagonal/>
    </border>
    <border>
      <left/>
      <right/>
      <top/>
      <bottom style="medium">
        <color rgb="FF006729"/>
      </bottom>
      <diagonal/>
    </border>
    <border>
      <left style="double">
        <color rgb="FFFF0000"/>
      </left>
      <right/>
      <top/>
      <bottom style="medium">
        <color rgb="FF006729"/>
      </bottom>
      <diagonal/>
    </border>
    <border>
      <left style="double">
        <color rgb="FFFF0000"/>
      </left>
      <right/>
      <top/>
      <bottom style="double">
        <color rgb="FFFF0000"/>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top/>
      <bottom style="thin">
        <color rgb="FF006729"/>
      </bottom>
      <diagonal/>
    </border>
    <border>
      <left/>
      <right/>
      <top style="medium">
        <color indexed="10"/>
      </top>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style="medium">
        <color indexed="10"/>
      </left>
      <right/>
      <top style="medium">
        <color indexed="10"/>
      </top>
      <bottom style="medium">
        <color indexed="10"/>
      </bottom>
      <diagonal/>
    </border>
    <border>
      <left/>
      <right/>
      <top/>
      <bottom style="medium">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left>
      <right style="thin">
        <color theme="0"/>
      </right>
      <top style="thin">
        <color theme="0"/>
      </top>
      <bottom style="thin">
        <color theme="0"/>
      </bottom>
      <diagonal/>
    </border>
    <border>
      <left/>
      <right/>
      <top/>
      <bottom style="medium">
        <color theme="0" tint="-0.249977111117893"/>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20">
    <xf numFmtId="0" fontId="0" fillId="0" borderId="0"/>
    <xf numFmtId="0" fontId="11" fillId="0" borderId="0"/>
    <xf numFmtId="0" fontId="27" fillId="0" borderId="0"/>
    <xf numFmtId="0" fontId="11" fillId="0" borderId="0"/>
    <xf numFmtId="0" fontId="11" fillId="0" borderId="0"/>
    <xf numFmtId="0" fontId="22" fillId="8" borderId="14"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11" borderId="0" applyFont="0" applyBorder="0" applyAlignment="0"/>
    <xf numFmtId="0" fontId="11" fillId="11" borderId="0" applyFont="0" applyBorder="0" applyAlignment="0"/>
    <xf numFmtId="0" fontId="11" fillId="11" borderId="0" applyFont="0" applyBorder="0" applyAlignment="0"/>
    <xf numFmtId="0" fontId="57" fillId="0" borderId="0"/>
  </cellStyleXfs>
  <cellXfs count="615">
    <xf numFmtId="0" fontId="0" fillId="0" borderId="0" xfId="0"/>
    <xf numFmtId="0" fontId="0" fillId="0" borderId="0" xfId="0" applyAlignment="1">
      <alignment wrapText="1"/>
    </xf>
    <xf numFmtId="0" fontId="7" fillId="0" borderId="0" xfId="0" applyFont="1"/>
    <xf numFmtId="0" fontId="7" fillId="0" borderId="0" xfId="0" applyFont="1" applyAlignment="1">
      <alignment horizontal="center"/>
    </xf>
    <xf numFmtId="0" fontId="0" fillId="0" borderId="0" xfId="0" applyAlignment="1">
      <alignment vertical="center"/>
    </xf>
    <xf numFmtId="0" fontId="8" fillId="0" borderId="0" xfId="0" applyFont="1" applyAlignment="1">
      <alignment vertical="center"/>
    </xf>
    <xf numFmtId="0" fontId="0" fillId="0" borderId="0" xfId="0" applyFill="1"/>
    <xf numFmtId="0" fontId="3" fillId="2" borderId="12" xfId="0" applyFont="1" applyFill="1" applyBorder="1" applyAlignment="1" applyProtection="1">
      <alignment horizontal="center" wrapText="1" shrinkToFit="1"/>
    </xf>
    <xf numFmtId="0" fontId="2" fillId="5" borderId="0" xfId="0" applyFont="1" applyFill="1"/>
    <xf numFmtId="0" fontId="10" fillId="5" borderId="0" xfId="0" applyFont="1" applyFill="1" applyBorder="1"/>
    <xf numFmtId="0" fontId="2" fillId="4" borderId="0" xfId="0" applyFont="1" applyFill="1"/>
    <xf numFmtId="0" fontId="10" fillId="4" borderId="0" xfId="0" applyFont="1" applyFill="1" applyBorder="1"/>
    <xf numFmtId="0" fontId="2" fillId="0" borderId="0" xfId="0" applyFont="1" applyFill="1" applyAlignment="1">
      <alignment horizontal="right"/>
    </xf>
    <xf numFmtId="0" fontId="2" fillId="0" borderId="0" xfId="0" applyFont="1" applyFill="1" applyAlignment="1">
      <alignment horizontal="center"/>
    </xf>
    <xf numFmtId="0" fontId="2" fillId="0" borderId="0" xfId="0" applyFont="1" applyFill="1"/>
    <xf numFmtId="0" fontId="12" fillId="0" borderId="0" xfId="0" applyFont="1" applyFill="1" applyAlignment="1">
      <alignment horizontal="left"/>
    </xf>
    <xf numFmtId="0" fontId="0" fillId="0" borderId="0" xfId="0" applyAlignment="1">
      <alignment vertical="top"/>
    </xf>
    <xf numFmtId="9" fontId="0" fillId="0" borderId="0" xfId="0" applyNumberFormat="1"/>
    <xf numFmtId="0" fontId="2" fillId="0" borderId="0" xfId="0" applyFont="1" applyFill="1" applyAlignment="1">
      <alignment horizontal="left"/>
    </xf>
    <xf numFmtId="49" fontId="2" fillId="0" borderId="0" xfId="0" applyNumberFormat="1" applyFont="1" applyFill="1" applyAlignment="1" applyProtection="1">
      <alignment horizontal="right"/>
    </xf>
    <xf numFmtId="0" fontId="10" fillId="0" borderId="0" xfId="0" applyFont="1" applyFill="1" applyProtection="1"/>
    <xf numFmtId="0" fontId="11" fillId="0" borderId="0" xfId="0" applyFont="1" applyFill="1" applyAlignment="1">
      <alignment horizontal="right"/>
    </xf>
    <xf numFmtId="0" fontId="11" fillId="0" borderId="0" xfId="0" applyFont="1" applyFill="1"/>
    <xf numFmtId="0" fontId="15" fillId="0" borderId="0" xfId="0" applyFont="1" applyFill="1" applyBorder="1"/>
    <xf numFmtId="0" fontId="11" fillId="0" borderId="0" xfId="0" applyFont="1" applyFill="1" applyBorder="1" applyAlignment="1">
      <alignment horizontal="left" shrinkToFit="1"/>
    </xf>
    <xf numFmtId="0" fontId="10" fillId="0" borderId="0" xfId="0" applyFont="1" applyFill="1" applyBorder="1"/>
    <xf numFmtId="0" fontId="14" fillId="0" borderId="0" xfId="0" applyFont="1" applyFill="1" applyBorder="1"/>
    <xf numFmtId="0" fontId="3" fillId="0" borderId="0" xfId="0" applyFont="1" applyFill="1" applyBorder="1"/>
    <xf numFmtId="0" fontId="2" fillId="0" borderId="0" xfId="0" applyFont="1" applyFill="1" applyBorder="1" applyAlignment="1">
      <alignment horizontal="left" shrinkToFit="1"/>
    </xf>
    <xf numFmtId="0" fontId="10" fillId="0" borderId="0" xfId="0" applyFont="1" applyFill="1"/>
    <xf numFmtId="0" fontId="2" fillId="0" borderId="0" xfId="0" applyFont="1" applyFill="1" applyAlignment="1">
      <alignment horizontal="right" vertical="top"/>
    </xf>
    <xf numFmtId="0" fontId="2" fillId="0" borderId="0" xfId="0" applyFont="1" applyFill="1" applyAlignment="1">
      <alignment vertical="top"/>
    </xf>
    <xf numFmtId="0" fontId="11" fillId="0" borderId="0" xfId="0" applyFont="1" applyFill="1" applyAlignment="1">
      <alignment horizontal="center"/>
    </xf>
    <xf numFmtId="0" fontId="11" fillId="0" borderId="0" xfId="0" applyFont="1" applyFill="1" applyAlignment="1"/>
    <xf numFmtId="0" fontId="11" fillId="0" borderId="0" xfId="0" quotePrefix="1" applyFont="1" applyFill="1" applyAlignment="1"/>
    <xf numFmtId="0" fontId="16" fillId="0" borderId="0" xfId="0" applyFont="1" applyFill="1"/>
    <xf numFmtId="0" fontId="3" fillId="0" borderId="0" xfId="0" applyFont="1" applyFill="1" applyAlignment="1" applyProtection="1">
      <alignment horizontal="right"/>
    </xf>
    <xf numFmtId="0" fontId="2" fillId="0" borderId="0" xfId="0" applyFont="1" applyFill="1" applyAlignment="1" applyProtection="1">
      <alignment horizontal="right"/>
    </xf>
    <xf numFmtId="0" fontId="3" fillId="0" borderId="0" xfId="0" applyFont="1" applyFill="1" applyAlignment="1" applyProtection="1"/>
    <xf numFmtId="0" fontId="2" fillId="0" borderId="0" xfId="0" applyFont="1" applyFill="1" applyAlignment="1" applyProtection="1"/>
    <xf numFmtId="0" fontId="2" fillId="0" borderId="0" xfId="0" applyFont="1" applyFill="1" applyProtection="1"/>
    <xf numFmtId="0" fontId="3" fillId="0" borderId="0" xfId="0" applyFont="1" applyFill="1" applyAlignment="1" applyProtection="1">
      <alignment horizontal="right" vertical="top"/>
    </xf>
    <xf numFmtId="0" fontId="11" fillId="0" borderId="0" xfId="0" applyFont="1" applyFill="1" applyBorder="1" applyAlignment="1">
      <alignment horizontal="right"/>
    </xf>
    <xf numFmtId="0" fontId="17" fillId="0" borderId="0" xfId="0" applyFont="1"/>
    <xf numFmtId="0" fontId="3" fillId="0" borderId="0" xfId="0" applyFont="1" applyFill="1" applyAlignment="1">
      <alignment horizontal="right" vertical="center"/>
    </xf>
    <xf numFmtId="0" fontId="3" fillId="0" borderId="0" xfId="0" applyFont="1" applyFill="1" applyAlignment="1">
      <alignment horizontal="left" vertical="center"/>
    </xf>
    <xf numFmtId="0" fontId="18" fillId="0" borderId="0" xfId="0" applyFont="1" applyAlignment="1">
      <alignment vertical="center"/>
    </xf>
    <xf numFmtId="0" fontId="18" fillId="0" borderId="0" xfId="0" applyFont="1" applyAlignment="1">
      <alignment horizontal="right" vertical="center"/>
    </xf>
    <xf numFmtId="49" fontId="11" fillId="0" borderId="0" xfId="0" applyNumberFormat="1" applyFont="1" applyFill="1" applyAlignment="1" applyProtection="1">
      <alignment horizontal="right"/>
    </xf>
    <xf numFmtId="0" fontId="16" fillId="0" borderId="0" xfId="0" applyFont="1"/>
    <xf numFmtId="0" fontId="8" fillId="0" borderId="0" xfId="0" applyFont="1" applyAlignment="1">
      <alignment horizontal="center" vertical="center" wrapText="1"/>
    </xf>
    <xf numFmtId="0" fontId="0" fillId="0" borderId="0" xfId="0" applyAlignment="1">
      <alignment vertical="center" wrapText="1"/>
    </xf>
    <xf numFmtId="0" fontId="19" fillId="0" borderId="0" xfId="0" applyFont="1" applyAlignment="1">
      <alignment vertical="center"/>
    </xf>
    <xf numFmtId="0" fontId="2" fillId="6" borderId="0" xfId="0" applyFont="1" applyFill="1" applyAlignment="1">
      <alignment horizontal="right"/>
    </xf>
    <xf numFmtId="0" fontId="2" fillId="6" borderId="0" xfId="0" applyFont="1" applyFill="1" applyAlignment="1">
      <alignment horizontal="center"/>
    </xf>
    <xf numFmtId="0" fontId="20" fillId="0" borderId="0" xfId="0" applyFont="1" applyFill="1"/>
    <xf numFmtId="0" fontId="21" fillId="0" borderId="0" xfId="0" applyFont="1" applyFill="1" applyAlignment="1">
      <alignment horizontal="center"/>
    </xf>
    <xf numFmtId="0" fontId="10" fillId="7" borderId="0" xfId="0" applyFont="1" applyFill="1" applyBorder="1"/>
    <xf numFmtId="0" fontId="2" fillId="7" borderId="0" xfId="0" applyFont="1" applyFill="1"/>
    <xf numFmtId="0" fontId="11" fillId="0" borderId="0" xfId="1"/>
    <xf numFmtId="0" fontId="11" fillId="9" borderId="0" xfId="1" applyFill="1"/>
    <xf numFmtId="0" fontId="11" fillId="10" borderId="0" xfId="1" applyFill="1"/>
    <xf numFmtId="0" fontId="24" fillId="0" borderId="0" xfId="1" applyFont="1"/>
    <xf numFmtId="0" fontId="24" fillId="9" borderId="0" xfId="1" applyFont="1" applyFill="1"/>
    <xf numFmtId="0" fontId="11" fillId="0" borderId="0" xfId="4" applyFont="1" applyFill="1" applyBorder="1" applyProtection="1"/>
    <xf numFmtId="0" fontId="23" fillId="0" borderId="0" xfId="4" applyFont="1" applyFill="1" applyBorder="1" applyAlignment="1" applyProtection="1">
      <alignment wrapText="1"/>
    </xf>
    <xf numFmtId="0" fontId="11" fillId="0" borderId="13" xfId="4" applyFont="1" applyFill="1" applyBorder="1" applyProtection="1"/>
    <xf numFmtId="0" fontId="11" fillId="13" borderId="0" xfId="1" applyFont="1" applyFill="1" applyProtection="1"/>
    <xf numFmtId="0" fontId="11" fillId="0" borderId="17" xfId="1" applyFont="1" applyFill="1" applyBorder="1" applyProtection="1"/>
    <xf numFmtId="0" fontId="11" fillId="0" borderId="18" xfId="1" applyFont="1" applyFill="1" applyBorder="1" applyProtection="1"/>
    <xf numFmtId="0" fontId="11" fillId="0" borderId="19" xfId="1" applyFont="1" applyFill="1" applyBorder="1" applyProtection="1"/>
    <xf numFmtId="0" fontId="11" fillId="0" borderId="20" xfId="1" applyFont="1" applyFill="1" applyBorder="1" applyProtection="1"/>
    <xf numFmtId="0" fontId="11" fillId="0" borderId="0" xfId="1" applyFont="1" applyFill="1" applyBorder="1" applyProtection="1"/>
    <xf numFmtId="0" fontId="11" fillId="0" borderId="22" xfId="1" applyFont="1" applyFill="1" applyBorder="1" applyAlignment="1" applyProtection="1"/>
    <xf numFmtId="0" fontId="11" fillId="0" borderId="20" xfId="1" applyFont="1" applyFill="1" applyBorder="1" applyAlignment="1" applyProtection="1">
      <alignment horizontal="left"/>
    </xf>
    <xf numFmtId="0" fontId="11" fillId="0" borderId="22" xfId="1" applyFont="1" applyFill="1" applyBorder="1" applyProtection="1"/>
    <xf numFmtId="0" fontId="11" fillId="0" borderId="0" xfId="1" applyFont="1" applyFill="1" applyBorder="1" applyAlignment="1" applyProtection="1">
      <alignment horizontal="left"/>
    </xf>
    <xf numFmtId="0" fontId="11" fillId="15" borderId="0" xfId="1" applyFill="1" applyProtection="1"/>
    <xf numFmtId="0" fontId="11" fillId="0" borderId="20" xfId="1" applyFill="1" applyBorder="1" applyProtection="1"/>
    <xf numFmtId="0" fontId="11" fillId="0" borderId="0" xfId="1" applyFill="1" applyBorder="1" applyProtection="1"/>
    <xf numFmtId="0" fontId="10" fillId="0" borderId="22" xfId="1" applyFont="1" applyFill="1" applyBorder="1" applyProtection="1"/>
    <xf numFmtId="0" fontId="11" fillId="0" borderId="23" xfId="1" applyFill="1" applyBorder="1" applyProtection="1"/>
    <xf numFmtId="0" fontId="11" fillId="0" borderId="24" xfId="1" applyFill="1" applyBorder="1" applyProtection="1"/>
    <xf numFmtId="0" fontId="10" fillId="0" borderId="25" xfId="1" applyFont="1" applyFill="1" applyBorder="1" applyProtection="1"/>
    <xf numFmtId="0" fontId="11" fillId="0" borderId="26" xfId="1" applyFont="1" applyFill="1" applyBorder="1" applyAlignment="1" applyProtection="1">
      <alignment horizontal="left"/>
    </xf>
    <xf numFmtId="0" fontId="11" fillId="0" borderId="27" xfId="1" applyFont="1" applyFill="1" applyBorder="1" applyAlignment="1" applyProtection="1"/>
    <xf numFmtId="0" fontId="10" fillId="0" borderId="28" xfId="1" applyFont="1" applyFill="1" applyBorder="1" applyAlignment="1" applyProtection="1"/>
    <xf numFmtId="0" fontId="23" fillId="0" borderId="22" xfId="1" applyFont="1" applyFill="1" applyBorder="1" applyAlignment="1" applyProtection="1">
      <alignment wrapText="1"/>
    </xf>
    <xf numFmtId="0" fontId="11" fillId="0" borderId="24" xfId="1" applyFont="1" applyFill="1" applyBorder="1" applyAlignment="1" applyProtection="1"/>
    <xf numFmtId="0" fontId="11" fillId="0" borderId="25" xfId="1" applyFont="1" applyFill="1" applyBorder="1" applyProtection="1"/>
    <xf numFmtId="0" fontId="11" fillId="0" borderId="26" xfId="1" applyFont="1" applyFill="1" applyBorder="1" applyAlignment="1" applyProtection="1"/>
    <xf numFmtId="0" fontId="11" fillId="0" borderId="27" xfId="1" applyFont="1" applyFill="1" applyBorder="1" applyAlignment="1" applyProtection="1">
      <alignment horizontal="right"/>
    </xf>
    <xf numFmtId="0" fontId="11" fillId="0" borderId="28" xfId="1" applyFont="1" applyFill="1" applyBorder="1" applyAlignment="1" applyProtection="1"/>
    <xf numFmtId="49" fontId="11" fillId="0" borderId="0" xfId="1" applyNumberFormat="1" applyFont="1" applyFill="1" applyBorder="1" applyAlignment="1" applyProtection="1">
      <alignment shrinkToFit="1"/>
    </xf>
    <xf numFmtId="0" fontId="11" fillId="0" borderId="0" xfId="1" applyFont="1" applyFill="1" applyBorder="1" applyAlignment="1" applyProtection="1">
      <alignment horizontal="right"/>
    </xf>
    <xf numFmtId="0" fontId="11" fillId="0" borderId="2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0" fillId="0" borderId="20"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39" fillId="0" borderId="22" xfId="1" applyFont="1" applyFill="1" applyBorder="1" applyProtection="1"/>
    <xf numFmtId="0" fontId="11" fillId="11" borderId="20" xfId="1" applyFont="1" applyFill="1" applyBorder="1" applyProtection="1"/>
    <xf numFmtId="49" fontId="11" fillId="14" borderId="12" xfId="1" applyNumberFormat="1" applyFont="1" applyFill="1" applyBorder="1" applyProtection="1">
      <protection locked="0"/>
    </xf>
    <xf numFmtId="0" fontId="11" fillId="11" borderId="20" xfId="1" applyFill="1" applyBorder="1" applyAlignment="1" applyProtection="1">
      <alignment horizontal="left"/>
    </xf>
    <xf numFmtId="0" fontId="11" fillId="11" borderId="0" xfId="1" applyFill="1" applyBorder="1" applyAlignment="1" applyProtection="1"/>
    <xf numFmtId="0" fontId="26" fillId="16" borderId="0" xfId="1" applyFont="1" applyFill="1" applyBorder="1" applyProtection="1"/>
    <xf numFmtId="0" fontId="26" fillId="16" borderId="0" xfId="1" applyFont="1" applyFill="1" applyProtection="1"/>
    <xf numFmtId="0" fontId="10" fillId="0" borderId="1" xfId="0" applyFont="1" applyFill="1" applyBorder="1"/>
    <xf numFmtId="49" fontId="11" fillId="0" borderId="0" xfId="0" applyNumberFormat="1" applyFont="1" applyFill="1" applyBorder="1" applyAlignment="1">
      <alignment horizontal="left" shrinkToFit="1"/>
    </xf>
    <xf numFmtId="49" fontId="11" fillId="0" borderId="2" xfId="0" applyNumberFormat="1" applyFont="1" applyFill="1" applyBorder="1" applyAlignment="1" applyProtection="1">
      <alignment horizontal="left"/>
      <protection locked="0"/>
    </xf>
    <xf numFmtId="0" fontId="10" fillId="17" borderId="0" xfId="0" applyFont="1" applyFill="1" applyBorder="1"/>
    <xf numFmtId="0" fontId="11" fillId="10" borderId="0" xfId="1" applyFont="1" applyFill="1" applyProtection="1"/>
    <xf numFmtId="0" fontId="11" fillId="9" borderId="0" xfId="1" applyFont="1" applyFill="1" applyProtection="1"/>
    <xf numFmtId="0" fontId="11" fillId="0" borderId="0" xfId="1" applyFont="1" applyProtection="1"/>
    <xf numFmtId="0" fontId="10" fillId="10" borderId="0" xfId="19" applyFont="1" applyFill="1" applyProtection="1"/>
    <xf numFmtId="0" fontId="11" fillId="10" borderId="0" xfId="19" applyFont="1" applyFill="1" applyProtection="1"/>
    <xf numFmtId="0" fontId="11" fillId="10" borderId="0" xfId="19" quotePrefix="1" applyFont="1" applyFill="1" applyProtection="1"/>
    <xf numFmtId="0" fontId="38" fillId="10" borderId="0" xfId="19" applyFont="1" applyFill="1" applyProtection="1"/>
    <xf numFmtId="0" fontId="10" fillId="10" borderId="0" xfId="1" applyFont="1" applyFill="1" applyProtection="1"/>
    <xf numFmtId="0" fontId="11" fillId="10" borderId="0" xfId="1" applyFont="1" applyFill="1" applyBorder="1" applyAlignment="1">
      <alignment horizontal="left"/>
    </xf>
    <xf numFmtId="0" fontId="11" fillId="10" borderId="0" xfId="1" applyFont="1" applyFill="1" applyBorder="1" applyAlignment="1">
      <alignment horizontal="right"/>
    </xf>
    <xf numFmtId="0" fontId="11" fillId="10" borderId="0" xfId="1" applyFont="1" applyFill="1" applyBorder="1"/>
    <xf numFmtId="0" fontId="8" fillId="0" borderId="0" xfId="0" applyFont="1" applyAlignment="1">
      <alignment horizontal="center" vertical="center" wrapText="1"/>
    </xf>
    <xf numFmtId="0" fontId="11" fillId="14" borderId="9" xfId="1" applyNumberFormat="1" applyFont="1" applyFill="1" applyBorder="1" applyAlignment="1" applyProtection="1">
      <alignment horizontal="left" shrinkToFit="1"/>
      <protection locked="0"/>
    </xf>
    <xf numFmtId="0" fontId="10" fillId="0" borderId="22" xfId="1" applyFont="1" applyFill="1" applyBorder="1" applyAlignment="1" applyProtection="1">
      <alignment wrapText="1"/>
    </xf>
    <xf numFmtId="0" fontId="11" fillId="0" borderId="0" xfId="1" applyFont="1" applyFill="1" applyBorder="1" applyAlignment="1" applyProtection="1">
      <alignment wrapText="1"/>
    </xf>
    <xf numFmtId="0" fontId="11" fillId="0" borderId="0" xfId="1" applyFont="1" applyFill="1" applyBorder="1" applyAlignment="1" applyProtection="1"/>
    <xf numFmtId="49" fontId="11" fillId="14" borderId="9" xfId="1" applyNumberFormat="1" applyFont="1" applyFill="1" applyBorder="1" applyAlignment="1" applyProtection="1">
      <alignment shrinkToFit="1"/>
      <protection locked="0"/>
    </xf>
    <xf numFmtId="49" fontId="11" fillId="14" borderId="9" xfId="1" applyNumberFormat="1" applyFont="1" applyFill="1" applyBorder="1" applyAlignment="1" applyProtection="1">
      <alignment horizontal="left" vertical="center" shrinkToFit="1"/>
      <protection locked="0"/>
    </xf>
    <xf numFmtId="49" fontId="11" fillId="11" borderId="0" xfId="1" applyNumberFormat="1" applyFill="1" applyBorder="1" applyAlignment="1" applyProtection="1">
      <alignment shrinkToFit="1"/>
    </xf>
    <xf numFmtId="0" fontId="3" fillId="2" borderId="11" xfId="0" applyFont="1" applyFill="1" applyBorder="1" applyAlignment="1" applyProtection="1">
      <alignment horizontal="center" wrapText="1" shrinkToFit="1"/>
    </xf>
    <xf numFmtId="0" fontId="3" fillId="2" borderId="9" xfId="0" applyFont="1" applyFill="1" applyBorder="1" applyAlignment="1" applyProtection="1">
      <alignment horizontal="center" wrapText="1" shrinkToFit="1"/>
    </xf>
    <xf numFmtId="0" fontId="0" fillId="0" borderId="0" xfId="0" applyProtection="1">
      <protection locked="0"/>
    </xf>
    <xf numFmtId="14" fontId="11" fillId="5" borderId="2" xfId="0" applyNumberFormat="1" applyFont="1" applyFill="1" applyBorder="1" applyAlignment="1" applyProtection="1">
      <alignment horizontal="right" shrinkToFit="1"/>
      <protection locked="0"/>
    </xf>
    <xf numFmtId="0" fontId="11" fillId="5" borderId="2" xfId="0" applyFont="1" applyFill="1" applyBorder="1" applyAlignment="1" applyProtection="1">
      <alignment horizontal="right" shrinkToFit="1"/>
      <protection locked="0"/>
    </xf>
    <xf numFmtId="0" fontId="11" fillId="5" borderId="0" xfId="0" applyFont="1" applyFill="1" applyBorder="1" applyAlignment="1" applyProtection="1">
      <alignment horizontal="right" shrinkToFit="1"/>
      <protection locked="0"/>
    </xf>
    <xf numFmtId="0" fontId="0" fillId="5" borderId="0" xfId="0" applyFill="1" applyProtection="1">
      <protection locked="0"/>
    </xf>
    <xf numFmtId="2" fontId="11" fillId="5" borderId="2" xfId="0" applyNumberFormat="1" applyFont="1" applyFill="1" applyBorder="1" applyAlignment="1" applyProtection="1">
      <alignment horizontal="right" shrinkToFit="1"/>
      <protection locked="0"/>
    </xf>
    <xf numFmtId="4" fontId="11" fillId="5" borderId="2" xfId="0" applyNumberFormat="1" applyFont="1" applyFill="1" applyBorder="1" applyAlignment="1" applyProtection="1">
      <alignment horizontal="right" shrinkToFit="1"/>
      <protection locked="0"/>
    </xf>
    <xf numFmtId="9" fontId="11" fillId="5" borderId="2" xfId="0" applyNumberFormat="1" applyFont="1" applyFill="1" applyBorder="1" applyAlignment="1" applyProtection="1">
      <alignment horizontal="right" shrinkToFit="1"/>
      <protection locked="0"/>
    </xf>
    <xf numFmtId="0" fontId="0" fillId="7" borderId="0" xfId="0" applyFill="1" applyProtection="1">
      <protection locked="0"/>
    </xf>
    <xf numFmtId="14" fontId="0" fillId="7" borderId="0" xfId="0" applyNumberFormat="1" applyFill="1" applyProtection="1">
      <protection locked="0"/>
    </xf>
    <xf numFmtId="0" fontId="0" fillId="0" borderId="0" xfId="0" applyFill="1" applyProtection="1">
      <protection locked="0"/>
    </xf>
    <xf numFmtId="0" fontId="0" fillId="0" borderId="0" xfId="0" applyFill="1" applyProtection="1"/>
    <xf numFmtId="0" fontId="0" fillId="0" borderId="0" xfId="0" applyProtection="1"/>
    <xf numFmtId="0" fontId="0" fillId="0" borderId="0" xfId="0" applyAlignment="1" applyProtection="1">
      <alignment vertical="top"/>
    </xf>
    <xf numFmtId="14" fontId="0" fillId="0" borderId="0" xfId="0" applyNumberFormat="1" applyProtection="1"/>
    <xf numFmtId="0" fontId="8" fillId="0" borderId="0" xfId="0" applyFont="1" applyAlignment="1" applyProtection="1">
      <alignment vertical="center"/>
    </xf>
    <xf numFmtId="0" fontId="0" fillId="14" borderId="11" xfId="0" applyFill="1" applyBorder="1" applyAlignment="1" applyProtection="1">
      <alignment horizontal="center"/>
    </xf>
    <xf numFmtId="0" fontId="0" fillId="14" borderId="13" xfId="0" applyFill="1" applyBorder="1" applyAlignment="1" applyProtection="1">
      <alignment horizontal="center"/>
    </xf>
    <xf numFmtId="0" fontId="0" fillId="14" borderId="0" xfId="0" applyFill="1" applyBorder="1" applyAlignment="1" applyProtection="1">
      <alignment horizontal="center"/>
    </xf>
    <xf numFmtId="1" fontId="0" fillId="0" borderId="0" xfId="0" applyNumberFormat="1" applyProtection="1"/>
    <xf numFmtId="0" fontId="56" fillId="0" borderId="0" xfId="0" applyFont="1" applyFill="1"/>
    <xf numFmtId="0" fontId="20" fillId="0" borderId="0" xfId="0" applyFont="1" applyFill="1" applyAlignment="1" applyProtection="1">
      <protection hidden="1"/>
    </xf>
    <xf numFmtId="0" fontId="11" fillId="16" borderId="0" xfId="1" applyFont="1" applyFill="1" applyProtection="1"/>
    <xf numFmtId="0" fontId="11" fillId="16" borderId="0" xfId="1" applyFont="1" applyFill="1" applyBorder="1" applyProtection="1"/>
    <xf numFmtId="0" fontId="11" fillId="16" borderId="0" xfId="1" applyFill="1" applyBorder="1" applyProtection="1"/>
    <xf numFmtId="0" fontId="11" fillId="9" borderId="0" xfId="1" applyFill="1" applyProtection="1"/>
    <xf numFmtId="0" fontId="10" fillId="16" borderId="0" xfId="1" applyFont="1" applyFill="1" applyBorder="1" applyProtection="1"/>
    <xf numFmtId="0" fontId="11" fillId="0" borderId="0" xfId="1" applyBorder="1" applyProtection="1"/>
    <xf numFmtId="0" fontId="11" fillId="16" borderId="0" xfId="1" applyFont="1" applyFill="1" applyBorder="1" applyAlignment="1" applyProtection="1">
      <alignment horizontal="left"/>
    </xf>
    <xf numFmtId="0" fontId="11" fillId="10" borderId="0" xfId="1" applyFont="1" applyFill="1" applyBorder="1" applyAlignment="1" applyProtection="1">
      <alignment horizontal="left" vertical="center"/>
    </xf>
    <xf numFmtId="0" fontId="54" fillId="10" borderId="0" xfId="1" applyFont="1" applyFill="1" applyBorder="1" applyAlignment="1" applyProtection="1">
      <alignment horizontal="left" vertical="center"/>
    </xf>
    <xf numFmtId="0" fontId="10" fillId="16" borderId="0" xfId="1" applyFont="1" applyFill="1" applyBorder="1" applyAlignment="1" applyProtection="1">
      <alignment horizontal="left" vertical="center"/>
    </xf>
    <xf numFmtId="0" fontId="10" fillId="10" borderId="0" xfId="1" applyFont="1" applyFill="1" applyBorder="1" applyAlignment="1" applyProtection="1">
      <alignment horizontal="left" vertical="center"/>
    </xf>
    <xf numFmtId="0" fontId="11" fillId="0" borderId="0" xfId="1" applyFill="1" applyProtection="1"/>
    <xf numFmtId="0" fontId="56" fillId="10" borderId="0" xfId="1" applyFont="1" applyFill="1" applyBorder="1" applyAlignment="1" applyProtection="1">
      <alignment horizontal="left" vertical="center"/>
    </xf>
    <xf numFmtId="0" fontId="39" fillId="16" borderId="0" xfId="1" applyFont="1" applyFill="1" applyBorder="1" applyProtection="1"/>
    <xf numFmtId="0" fontId="11" fillId="16" borderId="0" xfId="1" applyFont="1" applyFill="1" applyBorder="1" applyAlignment="1" applyProtection="1">
      <alignment horizontal="left" vertical="center"/>
    </xf>
    <xf numFmtId="0" fontId="11" fillId="0" borderId="0" xfId="1" applyProtection="1"/>
    <xf numFmtId="0" fontId="23" fillId="11" borderId="0" xfId="1" applyFont="1" applyFill="1" applyBorder="1" applyProtection="1"/>
    <xf numFmtId="0" fontId="11" fillId="11" borderId="0" xfId="1" applyFill="1" applyBorder="1" applyProtection="1"/>
    <xf numFmtId="0" fontId="11" fillId="11" borderId="0" xfId="1" applyFill="1" applyBorder="1" applyAlignment="1" applyProtection="1">
      <alignment horizontal="center"/>
    </xf>
    <xf numFmtId="0" fontId="11" fillId="11" borderId="0" xfId="1" applyFill="1" applyBorder="1" applyAlignment="1" applyProtection="1">
      <alignment horizontal="left"/>
    </xf>
    <xf numFmtId="0" fontId="51" fillId="11" borderId="0" xfId="1" applyFont="1" applyFill="1" applyBorder="1" applyAlignment="1" applyProtection="1">
      <alignment horizontal="left"/>
    </xf>
    <xf numFmtId="0" fontId="37" fillId="11" borderId="0" xfId="1" applyFont="1" applyFill="1" applyBorder="1" applyAlignment="1" applyProtection="1">
      <alignment horizontal="left"/>
    </xf>
    <xf numFmtId="0" fontId="10" fillId="11" borderId="0" xfId="1" applyFont="1" applyFill="1" applyBorder="1" applyAlignment="1" applyProtection="1">
      <alignment vertical="center"/>
    </xf>
    <xf numFmtId="0" fontId="13" fillId="11" borderId="0" xfId="1" applyFont="1" applyFill="1" applyBorder="1" applyAlignment="1" applyProtection="1">
      <alignment horizontal="center" vertical="center" wrapText="1"/>
    </xf>
    <xf numFmtId="0" fontId="53" fillId="11" borderId="0" xfId="1" applyFont="1" applyFill="1" applyBorder="1" applyAlignment="1" applyProtection="1">
      <alignment horizontal="left"/>
    </xf>
    <xf numFmtId="0" fontId="52" fillId="11" borderId="0" xfId="1" applyFont="1" applyFill="1" applyBorder="1" applyAlignment="1" applyProtection="1">
      <alignment horizontal="left"/>
    </xf>
    <xf numFmtId="0" fontId="23" fillId="11" borderId="0" xfId="1" applyFont="1" applyFill="1" applyBorder="1" applyAlignment="1" applyProtection="1">
      <alignment wrapText="1"/>
    </xf>
    <xf numFmtId="0" fontId="11" fillId="11" borderId="13" xfId="1" applyFill="1" applyBorder="1" applyAlignment="1" applyProtection="1">
      <alignment horizontal="right"/>
    </xf>
    <xf numFmtId="0" fontId="11" fillId="11" borderId="0" xfId="1" applyFont="1" applyFill="1" applyBorder="1" applyAlignment="1" applyProtection="1"/>
    <xf numFmtId="0" fontId="10" fillId="11" borderId="0" xfId="1" applyFont="1" applyFill="1" applyBorder="1" applyAlignment="1" applyProtection="1">
      <alignment wrapText="1"/>
    </xf>
    <xf numFmtId="0" fontId="11" fillId="11" borderId="0" xfId="1" applyFill="1" applyBorder="1" applyAlignment="1" applyProtection="1">
      <alignment horizontal="right"/>
    </xf>
    <xf numFmtId="0" fontId="10" fillId="11" borderId="0" xfId="1" applyFont="1" applyFill="1" applyBorder="1" applyAlignment="1" applyProtection="1"/>
    <xf numFmtId="0" fontId="11" fillId="10" borderId="0" xfId="1" quotePrefix="1" applyFill="1" applyBorder="1" applyProtection="1"/>
    <xf numFmtId="0" fontId="11" fillId="10" borderId="0" xfId="1" applyFill="1" applyBorder="1" applyAlignment="1" applyProtection="1"/>
    <xf numFmtId="0" fontId="11" fillId="10" borderId="0" xfId="1" applyFill="1" applyBorder="1" applyAlignment="1" applyProtection="1">
      <alignment horizontal="left"/>
    </xf>
    <xf numFmtId="0" fontId="11" fillId="2" borderId="0" xfId="1" applyFill="1" applyBorder="1" applyAlignment="1" applyProtection="1">
      <alignment vertical="center" wrapText="1"/>
    </xf>
    <xf numFmtId="0" fontId="11" fillId="10" borderId="0" xfId="1" applyFill="1" applyBorder="1" applyAlignment="1" applyProtection="1">
      <alignment vertical="center" wrapText="1"/>
    </xf>
    <xf numFmtId="0" fontId="11" fillId="10" borderId="48" xfId="1" applyFill="1" applyBorder="1" applyAlignment="1" applyProtection="1">
      <alignment vertical="center" wrapText="1"/>
    </xf>
    <xf numFmtId="0" fontId="11" fillId="10" borderId="0" xfId="1" applyFill="1" applyBorder="1" applyProtection="1"/>
    <xf numFmtId="0" fontId="11" fillId="11" borderId="47" xfId="1" applyFill="1" applyBorder="1" applyProtection="1"/>
    <xf numFmtId="0" fontId="11" fillId="11" borderId="47" xfId="1" applyFill="1" applyBorder="1" applyAlignment="1" applyProtection="1">
      <alignment horizontal="left"/>
    </xf>
    <xf numFmtId="0" fontId="10" fillId="11" borderId="18" xfId="1" applyFont="1" applyFill="1" applyBorder="1" applyAlignment="1" applyProtection="1"/>
    <xf numFmtId="0" fontId="11" fillId="11" borderId="18" xfId="1" applyFill="1" applyBorder="1" applyAlignment="1" applyProtection="1"/>
    <xf numFmtId="0" fontId="11" fillId="11" borderId="18" xfId="1" applyFill="1" applyBorder="1" applyAlignment="1" applyProtection="1">
      <alignment horizontal="left"/>
    </xf>
    <xf numFmtId="0" fontId="10" fillId="11" borderId="46" xfId="1" applyFont="1" applyFill="1" applyBorder="1" applyAlignment="1" applyProtection="1"/>
    <xf numFmtId="0" fontId="11" fillId="11" borderId="45" xfId="1" applyFill="1" applyBorder="1" applyAlignment="1" applyProtection="1"/>
    <xf numFmtId="0" fontId="11" fillId="11" borderId="44" xfId="1" applyFill="1" applyBorder="1" applyAlignment="1" applyProtection="1">
      <alignment horizontal="left"/>
    </xf>
    <xf numFmtId="0" fontId="10" fillId="11" borderId="22" xfId="1" applyFont="1" applyFill="1" applyBorder="1" applyProtection="1"/>
    <xf numFmtId="0" fontId="11" fillId="11" borderId="22" xfId="1" applyFill="1" applyBorder="1" applyProtection="1"/>
    <xf numFmtId="0" fontId="11" fillId="11" borderId="22" xfId="1" quotePrefix="1" applyFill="1" applyBorder="1" applyProtection="1"/>
    <xf numFmtId="0" fontId="10" fillId="11" borderId="43" xfId="1" applyFont="1" applyFill="1" applyBorder="1" applyAlignment="1" applyProtection="1"/>
    <xf numFmtId="0" fontId="10" fillId="11" borderId="17" xfId="1" applyFont="1" applyFill="1" applyBorder="1" applyAlignment="1" applyProtection="1"/>
    <xf numFmtId="0" fontId="23" fillId="11" borderId="22" xfId="1" applyFont="1" applyFill="1" applyBorder="1" applyProtection="1"/>
    <xf numFmtId="0" fontId="11" fillId="11" borderId="20" xfId="1" applyFill="1" applyBorder="1" applyProtection="1"/>
    <xf numFmtId="0" fontId="10" fillId="11" borderId="42" xfId="1" quotePrefix="1" applyFont="1" applyFill="1" applyBorder="1" applyProtection="1"/>
    <xf numFmtId="0" fontId="11" fillId="11" borderId="41" xfId="1" applyFill="1" applyBorder="1" applyProtection="1"/>
    <xf numFmtId="0" fontId="11" fillId="11" borderId="40" xfId="1" applyFill="1" applyBorder="1" applyProtection="1"/>
    <xf numFmtId="0" fontId="11" fillId="11" borderId="0" xfId="1" applyFont="1" applyFill="1" applyBorder="1" applyProtection="1"/>
    <xf numFmtId="0" fontId="11" fillId="11" borderId="0" xfId="1" applyFont="1" applyFill="1" applyBorder="1" applyAlignment="1" applyProtection="1">
      <alignment wrapText="1"/>
    </xf>
    <xf numFmtId="0" fontId="11" fillId="11" borderId="20" xfId="1" applyFont="1" applyFill="1" applyBorder="1" applyAlignment="1" applyProtection="1">
      <alignment wrapText="1"/>
    </xf>
    <xf numFmtId="0" fontId="45" fillId="11" borderId="22" xfId="1" applyFont="1" applyFill="1" applyBorder="1" applyAlignment="1" applyProtection="1">
      <alignment wrapText="1"/>
    </xf>
    <xf numFmtId="0" fontId="23" fillId="11" borderId="22" xfId="1" applyFont="1" applyFill="1" applyBorder="1" applyAlignment="1" applyProtection="1">
      <alignment vertical="top" wrapText="1"/>
    </xf>
    <xf numFmtId="0" fontId="46" fillId="11" borderId="22" xfId="1" applyFont="1" applyFill="1" applyBorder="1" applyAlignment="1" applyProtection="1">
      <alignment wrapText="1"/>
    </xf>
    <xf numFmtId="0" fontId="11" fillId="11" borderId="22" xfId="1" applyFont="1" applyFill="1" applyBorder="1" applyAlignment="1" applyProtection="1">
      <alignment horizontal="right" wrapText="1"/>
    </xf>
    <xf numFmtId="0" fontId="11" fillId="11" borderId="22" xfId="1" applyFont="1" applyFill="1" applyBorder="1" applyAlignment="1" applyProtection="1">
      <alignment horizontal="right"/>
    </xf>
    <xf numFmtId="0" fontId="26" fillId="11" borderId="0" xfId="1" applyFont="1" applyFill="1" applyBorder="1" applyAlignment="1" applyProtection="1"/>
    <xf numFmtId="0" fontId="26" fillId="11" borderId="0" xfId="1" applyFont="1" applyFill="1" applyBorder="1" applyAlignment="1" applyProtection="1">
      <alignment horizontal="left"/>
    </xf>
    <xf numFmtId="0" fontId="11" fillId="11" borderId="39" xfId="1" applyFont="1" applyFill="1" applyBorder="1" applyAlignment="1" applyProtection="1">
      <alignment horizontal="right"/>
    </xf>
    <xf numFmtId="0" fontId="11" fillId="11" borderId="13" xfId="1" applyFont="1" applyFill="1" applyBorder="1" applyAlignment="1" applyProtection="1">
      <alignment horizontal="right" wrapText="1" shrinkToFit="1"/>
    </xf>
    <xf numFmtId="0" fontId="11" fillId="11" borderId="22" xfId="1" applyFont="1" applyFill="1" applyBorder="1" applyProtection="1"/>
    <xf numFmtId="0" fontId="11" fillId="11" borderId="39" xfId="1" applyFont="1" applyFill="1" applyBorder="1" applyAlignment="1" applyProtection="1">
      <alignment horizontal="right" wrapText="1"/>
    </xf>
    <xf numFmtId="0" fontId="11" fillId="11" borderId="37" xfId="1" applyFont="1" applyFill="1" applyBorder="1" applyAlignment="1" applyProtection="1"/>
    <xf numFmtId="0" fontId="11" fillId="11" borderId="36" xfId="1" applyFont="1" applyFill="1" applyBorder="1" applyAlignment="1" applyProtection="1">
      <alignment wrapText="1"/>
    </xf>
    <xf numFmtId="0" fontId="11" fillId="11" borderId="35" xfId="1" applyFont="1" applyFill="1" applyBorder="1" applyAlignment="1" applyProtection="1">
      <alignment wrapText="1"/>
    </xf>
    <xf numFmtId="0" fontId="11" fillId="11" borderId="33" xfId="1" applyFont="1" applyFill="1" applyBorder="1" applyProtection="1"/>
    <xf numFmtId="0" fontId="11" fillId="11" borderId="33" xfId="1" applyFont="1" applyFill="1" applyBorder="1" applyAlignment="1" applyProtection="1"/>
    <xf numFmtId="0" fontId="11" fillId="11" borderId="33" xfId="1" applyFont="1" applyFill="1" applyBorder="1" applyAlignment="1" applyProtection="1">
      <alignment wrapText="1"/>
    </xf>
    <xf numFmtId="0" fontId="11" fillId="11" borderId="32" xfId="1" applyFont="1" applyFill="1" applyBorder="1" applyAlignment="1" applyProtection="1">
      <alignment wrapText="1"/>
    </xf>
    <xf numFmtId="0" fontId="11" fillId="11" borderId="22" xfId="1" applyFont="1" applyFill="1" applyBorder="1" applyAlignment="1" applyProtection="1"/>
    <xf numFmtId="0" fontId="11" fillId="10" borderId="0" xfId="1" applyFill="1" applyProtection="1"/>
    <xf numFmtId="0" fontId="11" fillId="0" borderId="0" xfId="3" applyFont="1" applyFill="1" applyBorder="1" applyProtection="1"/>
    <xf numFmtId="0" fontId="11" fillId="13" borderId="0" xfId="3" applyFont="1" applyFill="1" applyProtection="1"/>
    <xf numFmtId="0" fontId="37" fillId="10" borderId="0" xfId="1" applyFont="1" applyFill="1" applyBorder="1" applyAlignment="1" applyProtection="1"/>
    <xf numFmtId="0" fontId="10" fillId="10" borderId="0" xfId="1" applyFont="1" applyFill="1" applyBorder="1" applyAlignment="1" applyProtection="1">
      <alignment horizontal="left" wrapText="1"/>
    </xf>
    <xf numFmtId="0" fontId="24" fillId="9" borderId="0" xfId="1" applyFont="1" applyFill="1" applyProtection="1"/>
    <xf numFmtId="0" fontId="24" fillId="0" borderId="0" xfId="1" applyFont="1" applyProtection="1"/>
    <xf numFmtId="0" fontId="11" fillId="14" borderId="9" xfId="1" applyNumberFormat="1" applyFont="1" applyFill="1" applyBorder="1" applyAlignment="1" applyProtection="1">
      <alignment shrinkToFit="1"/>
      <protection locked="0"/>
    </xf>
    <xf numFmtId="0" fontId="11" fillId="0" borderId="0" xfId="0" applyFont="1" applyFill="1" applyAlignment="1">
      <alignment horizontal="left"/>
    </xf>
    <xf numFmtId="0" fontId="56" fillId="0" borderId="0" xfId="0" applyFont="1" applyFill="1" applyAlignment="1">
      <alignment horizontal="left"/>
    </xf>
    <xf numFmtId="9" fontId="0" fillId="5" borderId="0" xfId="0" applyNumberFormat="1" applyFill="1" applyProtection="1">
      <protection locked="0"/>
    </xf>
    <xf numFmtId="14" fontId="11" fillId="17" borderId="0" xfId="0" applyNumberFormat="1" applyFont="1" applyFill="1" applyBorder="1" applyAlignment="1">
      <alignment horizontal="left" shrinkToFit="1"/>
    </xf>
    <xf numFmtId="14" fontId="0" fillId="4" borderId="0" xfId="0" applyNumberFormat="1" applyFill="1" applyProtection="1">
      <protection locked="0"/>
    </xf>
    <xf numFmtId="14" fontId="0" fillId="0" borderId="0" xfId="0" applyNumberFormat="1" applyProtection="1">
      <protection locked="0"/>
    </xf>
    <xf numFmtId="1" fontId="0" fillId="0" borderId="0" xfId="0" applyNumberFormat="1" applyProtection="1">
      <protection locked="0"/>
    </xf>
    <xf numFmtId="0" fontId="61" fillId="11" borderId="0" xfId="1" applyFont="1" applyFill="1" applyBorder="1" applyAlignment="1" applyProtection="1">
      <alignment horizontal="left"/>
    </xf>
    <xf numFmtId="0" fontId="11" fillId="13" borderId="0" xfId="0" applyFont="1" applyFill="1"/>
    <xf numFmtId="0" fontId="11" fillId="13" borderId="0" xfId="0" applyFont="1" applyFill="1" applyProtection="1"/>
    <xf numFmtId="0" fontId="46" fillId="0" borderId="0" xfId="1" applyFont="1" applyFill="1" applyBorder="1" applyAlignment="1">
      <alignment wrapText="1"/>
    </xf>
    <xf numFmtId="0" fontId="11" fillId="0" borderId="62" xfId="1" applyFont="1" applyFill="1" applyBorder="1" applyProtection="1"/>
    <xf numFmtId="0" fontId="23" fillId="0" borderId="0" xfId="1" applyFont="1" applyFill="1" applyBorder="1" applyAlignment="1" applyProtection="1">
      <alignment wrapText="1"/>
    </xf>
    <xf numFmtId="0" fontId="23" fillId="0" borderId="0" xfId="1" applyFont="1" applyFill="1" applyBorder="1" applyAlignment="1" applyProtection="1">
      <alignment vertical="top" wrapText="1"/>
    </xf>
    <xf numFmtId="0" fontId="11" fillId="0" borderId="0" xfId="1" applyAlignment="1" applyProtection="1">
      <alignment wrapText="1"/>
    </xf>
    <xf numFmtId="0" fontId="11" fillId="11" borderId="0" xfId="1" applyFont="1" applyFill="1" applyBorder="1" applyAlignment="1" applyProtection="1">
      <alignment wrapText="1"/>
    </xf>
    <xf numFmtId="0" fontId="3" fillId="2" borderId="11" xfId="0" applyFont="1" applyFill="1" applyBorder="1" applyAlignment="1" applyProtection="1">
      <alignment horizontal="center" wrapText="1" shrinkToFit="1"/>
    </xf>
    <xf numFmtId="0" fontId="66" fillId="7" borderId="0" xfId="0" applyFont="1" applyFill="1" applyProtection="1">
      <protection locked="0"/>
    </xf>
    <xf numFmtId="14" fontId="66" fillId="7" borderId="0" xfId="0" applyNumberFormat="1" applyFont="1" applyFill="1" applyProtection="1">
      <protection locked="0"/>
    </xf>
    <xf numFmtId="0" fontId="62" fillId="0" borderId="0" xfId="0" applyFont="1" applyFill="1" applyBorder="1" applyAlignment="1">
      <alignment horizontal="left" vertical="top" wrapText="1"/>
    </xf>
    <xf numFmtId="0" fontId="10" fillId="0" borderId="0" xfId="1" applyFont="1" applyFill="1" applyBorder="1" applyAlignment="1">
      <alignment horizontal="justify" vertical="justify" wrapText="1"/>
    </xf>
    <xf numFmtId="0" fontId="11" fillId="11" borderId="0" xfId="1" applyFill="1" applyBorder="1" applyAlignment="1" applyProtection="1"/>
    <xf numFmtId="0" fontId="66" fillId="5" borderId="0" xfId="0" applyFont="1" applyFill="1" applyProtection="1">
      <protection locked="0"/>
    </xf>
    <xf numFmtId="0" fontId="3" fillId="0" borderId="0" xfId="0" applyFont="1" applyFill="1" applyBorder="1" applyAlignment="1">
      <alignment horizontal="center" vertical="center"/>
    </xf>
    <xf numFmtId="0" fontId="2" fillId="0" borderId="0" xfId="0" applyFont="1" applyFill="1" applyBorder="1" applyAlignment="1">
      <alignment horizontal="right" vertical="top"/>
    </xf>
    <xf numFmtId="0" fontId="3" fillId="3" borderId="63" xfId="0" applyFont="1" applyFill="1" applyBorder="1" applyAlignment="1">
      <alignment horizontal="center" vertical="center" wrapText="1"/>
    </xf>
    <xf numFmtId="0" fontId="2" fillId="2" borderId="16" xfId="0" applyFont="1" applyFill="1" applyBorder="1" applyAlignment="1" applyProtection="1">
      <alignment horizontal="center" vertical="center" wrapText="1" shrinkToFit="1"/>
    </xf>
    <xf numFmtId="0" fontId="2" fillId="2" borderId="10" xfId="0" applyFont="1" applyFill="1" applyBorder="1" applyAlignment="1" applyProtection="1">
      <alignment horizontal="center" vertical="center" wrapText="1" shrinkToFit="1"/>
    </xf>
    <xf numFmtId="0" fontId="8" fillId="0" borderId="0" xfId="0" applyFont="1"/>
    <xf numFmtId="0" fontId="11" fillId="14" borderId="9" xfId="1" applyFont="1" applyFill="1" applyBorder="1" applyAlignment="1" applyProtection="1">
      <alignment horizontal="left" shrinkToFit="1"/>
      <protection locked="0"/>
    </xf>
    <xf numFmtId="14" fontId="11" fillId="14" borderId="9" xfId="1" applyNumberFormat="1" applyFill="1" applyBorder="1" applyAlignment="1" applyProtection="1">
      <alignment horizontal="left" shrinkToFit="1"/>
      <protection locked="0"/>
    </xf>
    <xf numFmtId="0" fontId="8" fillId="0" borderId="0" xfId="0" applyFont="1" applyFill="1" applyAlignment="1">
      <alignment horizontal="center" vertical="center"/>
    </xf>
    <xf numFmtId="0" fontId="2" fillId="0" borderId="0" xfId="4" applyFont="1" applyFill="1" applyBorder="1" applyProtection="1">
      <protection locked="0" hidden="1"/>
    </xf>
    <xf numFmtId="0" fontId="11" fillId="17" borderId="0" xfId="0" applyNumberFormat="1" applyFont="1" applyFill="1" applyBorder="1" applyAlignment="1" applyProtection="1">
      <alignment horizontal="left" shrinkToFit="1"/>
      <protection locked="0"/>
    </xf>
    <xf numFmtId="49" fontId="2" fillId="0" borderId="0" xfId="0" applyNumberFormat="1" applyFont="1" applyFill="1" applyBorder="1" applyAlignment="1" applyProtection="1">
      <alignment horizontal="right"/>
    </xf>
    <xf numFmtId="0" fontId="0" fillId="0" borderId="0" xfId="0" applyFill="1" applyBorder="1" applyProtection="1"/>
    <xf numFmtId="0" fontId="3" fillId="0" borderId="0" xfId="0" applyFont="1" applyFill="1" applyBorder="1" applyAlignment="1" applyProtection="1">
      <alignment horizontal="right"/>
    </xf>
    <xf numFmtId="0" fontId="2" fillId="0" borderId="0" xfId="0" applyFont="1" applyFill="1" applyBorder="1" applyAlignment="1" applyProtection="1">
      <alignment horizontal="right"/>
    </xf>
    <xf numFmtId="0" fontId="3" fillId="0" borderId="0" xfId="0" applyFont="1" applyFill="1" applyBorder="1" applyAlignment="1" applyProtection="1"/>
    <xf numFmtId="0" fontId="0" fillId="0" borderId="0" xfId="0" applyBorder="1" applyProtection="1"/>
    <xf numFmtId="0" fontId="2" fillId="0" borderId="0" xfId="0" applyFont="1" applyFill="1" applyBorder="1" applyAlignment="1" applyProtection="1"/>
    <xf numFmtId="49" fontId="11" fillId="0" borderId="0" xfId="0" applyNumberFormat="1" applyFont="1" applyFill="1" applyBorder="1" applyAlignment="1" applyProtection="1">
      <alignment horizontal="right"/>
    </xf>
    <xf numFmtId="0" fontId="2" fillId="0" borderId="0" xfId="0" applyFont="1" applyFill="1" applyBorder="1" applyProtection="1"/>
    <xf numFmtId="0" fontId="0" fillId="0" borderId="0" xfId="0" applyBorder="1" applyAlignment="1" applyProtection="1">
      <alignment vertical="top"/>
    </xf>
    <xf numFmtId="0" fontId="3" fillId="0" borderId="0" xfId="0" applyFont="1" applyFill="1" applyBorder="1" applyAlignment="1" applyProtection="1">
      <alignment horizontal="right" vertical="top"/>
    </xf>
    <xf numFmtId="0" fontId="69" fillId="16" borderId="0" xfId="1" applyFont="1" applyFill="1" applyAlignment="1" applyProtection="1">
      <alignment shrinkToFit="1"/>
      <protection locked="0"/>
    </xf>
    <xf numFmtId="0" fontId="69" fillId="10" borderId="0" xfId="1" applyFont="1" applyFill="1" applyAlignment="1" applyProtection="1">
      <alignment shrinkToFit="1"/>
      <protection locked="0"/>
    </xf>
    <xf numFmtId="0" fontId="69" fillId="0" borderId="0" xfId="1" applyFont="1" applyAlignment="1" applyProtection="1">
      <alignment shrinkToFit="1"/>
      <protection locked="0"/>
    </xf>
    <xf numFmtId="0" fontId="70" fillId="16" borderId="0" xfId="1" applyFont="1" applyFill="1" applyAlignment="1" applyProtection="1">
      <alignment shrinkToFit="1"/>
      <protection locked="0"/>
    </xf>
    <xf numFmtId="0" fontId="70" fillId="10" borderId="0" xfId="1" applyFont="1" applyFill="1" applyAlignment="1" applyProtection="1">
      <alignment shrinkToFit="1"/>
      <protection locked="0"/>
    </xf>
    <xf numFmtId="0" fontId="70" fillId="0" borderId="0" xfId="1" applyFont="1" applyAlignment="1" applyProtection="1">
      <alignment shrinkToFit="1"/>
      <protection locked="0"/>
    </xf>
    <xf numFmtId="0" fontId="71" fillId="0" borderId="3" xfId="1" applyFont="1" applyBorder="1" applyAlignment="1" applyProtection="1">
      <alignment horizontal="center" shrinkToFit="1"/>
      <protection locked="0"/>
    </xf>
    <xf numFmtId="0" fontId="71" fillId="0" borderId="3" xfId="1" applyFont="1" applyBorder="1" applyAlignment="1" applyProtection="1">
      <alignment horizontal="right" shrinkToFit="1"/>
      <protection locked="0"/>
    </xf>
    <xf numFmtId="0" fontId="71" fillId="0" borderId="3" xfId="1" applyFont="1" applyBorder="1" applyAlignment="1" applyProtection="1">
      <alignment horizontal="left" shrinkToFit="1"/>
      <protection locked="0"/>
    </xf>
    <xf numFmtId="0" fontId="71" fillId="16" borderId="0" xfId="1" applyFont="1" applyFill="1" applyAlignment="1" applyProtection="1">
      <alignment shrinkToFit="1"/>
      <protection locked="0"/>
    </xf>
    <xf numFmtId="0" fontId="71" fillId="10" borderId="0" xfId="1" applyFont="1" applyFill="1" applyAlignment="1" applyProtection="1">
      <alignment shrinkToFit="1"/>
      <protection locked="0"/>
    </xf>
    <xf numFmtId="0" fontId="71" fillId="0" borderId="0" xfId="1" applyFont="1" applyAlignment="1" applyProtection="1">
      <alignment shrinkToFit="1"/>
      <protection locked="0"/>
    </xf>
    <xf numFmtId="0" fontId="16" fillId="0" borderId="3" xfId="1" applyFont="1" applyBorder="1" applyAlignment="1" applyProtection="1">
      <alignment horizontal="center" shrinkToFit="1"/>
      <protection locked="0"/>
    </xf>
    <xf numFmtId="0" fontId="16" fillId="0" borderId="3" xfId="1" applyFont="1" applyBorder="1" applyAlignment="1" applyProtection="1">
      <alignment horizontal="right" shrinkToFit="1"/>
      <protection locked="0"/>
    </xf>
    <xf numFmtId="0" fontId="16" fillId="0" borderId="3" xfId="1" applyFont="1" applyBorder="1" applyAlignment="1" applyProtection="1">
      <alignment horizontal="left" shrinkToFit="1"/>
      <protection locked="0"/>
    </xf>
    <xf numFmtId="0" fontId="16" fillId="16" borderId="0" xfId="1" applyFont="1" applyFill="1" applyAlignment="1" applyProtection="1">
      <alignment shrinkToFit="1"/>
      <protection locked="0"/>
    </xf>
    <xf numFmtId="0" fontId="16" fillId="10" borderId="0" xfId="1" applyFont="1" applyFill="1" applyAlignment="1" applyProtection="1">
      <alignment shrinkToFit="1"/>
      <protection locked="0"/>
    </xf>
    <xf numFmtId="0" fontId="16" fillId="0" borderId="0" xfId="1" applyFont="1" applyAlignment="1" applyProtection="1">
      <alignment shrinkToFit="1"/>
      <protection locked="0"/>
    </xf>
    <xf numFmtId="4" fontId="71" fillId="0" borderId="3" xfId="1" applyNumberFormat="1" applyFont="1" applyBorder="1" applyAlignment="1" applyProtection="1">
      <alignment horizontal="right" shrinkToFit="1"/>
      <protection locked="0"/>
    </xf>
    <xf numFmtId="49" fontId="71" fillId="0" borderId="3" xfId="1" applyNumberFormat="1" applyFont="1" applyBorder="1" applyAlignment="1" applyProtection="1">
      <alignment horizontal="right" shrinkToFit="1"/>
      <protection locked="0"/>
    </xf>
    <xf numFmtId="4" fontId="16" fillId="0" borderId="3" xfId="1" applyNumberFormat="1" applyFont="1" applyBorder="1" applyAlignment="1" applyProtection="1">
      <alignment horizontal="right" shrinkToFit="1"/>
      <protection locked="0"/>
    </xf>
    <xf numFmtId="0" fontId="2" fillId="6" borderId="0" xfId="0" applyFont="1" applyFill="1"/>
    <xf numFmtId="0" fontId="67" fillId="6" borderId="0" xfId="0" applyFont="1" applyFill="1" applyAlignment="1"/>
    <xf numFmtId="14" fontId="71" fillId="0" borderId="3" xfId="1" applyNumberFormat="1" applyFont="1" applyBorder="1" applyAlignment="1" applyProtection="1">
      <alignment horizontal="right" shrinkToFit="1"/>
      <protection locked="0"/>
    </xf>
    <xf numFmtId="14" fontId="16" fillId="0" borderId="3" xfId="1" applyNumberFormat="1" applyFont="1" applyBorder="1" applyAlignment="1" applyProtection="1">
      <alignment horizontal="right" shrinkToFit="1"/>
      <protection locked="0"/>
    </xf>
    <xf numFmtId="0" fontId="56" fillId="0" borderId="0" xfId="0" applyFont="1" applyFill="1" applyAlignment="1"/>
    <xf numFmtId="0" fontId="69" fillId="16" borderId="0" xfId="1" applyFont="1" applyFill="1" applyAlignment="1" applyProtection="1">
      <protection locked="0"/>
    </xf>
    <xf numFmtId="14" fontId="71" fillId="0" borderId="3" xfId="1" applyNumberFormat="1" applyFont="1" applyBorder="1" applyAlignment="1" applyProtection="1">
      <alignment horizontal="left" shrinkToFit="1"/>
      <protection locked="0"/>
    </xf>
    <xf numFmtId="0" fontId="11" fillId="10" borderId="0" xfId="19" applyFont="1" applyFill="1" applyAlignment="1" applyProtection="1">
      <alignment wrapText="1"/>
    </xf>
    <xf numFmtId="0" fontId="67" fillId="2" borderId="12" xfId="0" applyFont="1" applyFill="1" applyBorder="1" applyAlignment="1" applyProtection="1">
      <alignment horizontal="center" wrapText="1" shrinkToFit="1"/>
    </xf>
    <xf numFmtId="0" fontId="24" fillId="10" borderId="0" xfId="19" applyFont="1" applyFill="1" applyProtection="1"/>
    <xf numFmtId="0" fontId="11" fillId="10" borderId="7" xfId="19" applyFont="1" applyFill="1" applyBorder="1" applyAlignment="1" applyProtection="1">
      <alignment horizontal="center" vertical="center"/>
    </xf>
    <xf numFmtId="0" fontId="11" fillId="10" borderId="3" xfId="19" applyFont="1" applyFill="1" applyBorder="1" applyAlignment="1" applyProtection="1">
      <alignment vertical="top" wrapText="1"/>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14" fillId="0" borderId="0" xfId="0" applyFont="1" applyAlignment="1" applyProtection="1">
      <alignment horizontal="left" vertical="center" readingOrder="1"/>
    </xf>
    <xf numFmtId="0" fontId="11" fillId="0" borderId="0" xfId="0" applyFont="1" applyFill="1" applyAlignment="1" applyProtection="1">
      <alignment horizontal="right"/>
    </xf>
    <xf numFmtId="0" fontId="11" fillId="0" borderId="0" xfId="0" applyFont="1" applyFill="1" applyProtection="1"/>
    <xf numFmtId="0" fontId="10" fillId="4" borderId="0"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shrinkToFit="1"/>
    </xf>
    <xf numFmtId="0" fontId="19" fillId="0" borderId="0" xfId="0" applyFont="1" applyAlignment="1" applyProtection="1">
      <alignment horizontal="left" vertical="center" readingOrder="1"/>
    </xf>
    <xf numFmtId="0" fontId="10" fillId="17" borderId="0" xfId="0" applyFont="1" applyFill="1" applyBorder="1" applyProtection="1"/>
    <xf numFmtId="0" fontId="11"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20" fillId="0" borderId="0" xfId="0" applyFont="1" applyFill="1" applyBorder="1" applyProtection="1"/>
    <xf numFmtId="0" fontId="21" fillId="0" borderId="0" xfId="0" applyFont="1" applyFill="1" applyBorder="1" applyAlignment="1" applyProtection="1">
      <alignment horizontal="center"/>
    </xf>
    <xf numFmtId="0" fontId="11" fillId="0" borderId="0" xfId="0" applyFont="1" applyFill="1" applyBorder="1" applyProtection="1"/>
    <xf numFmtId="0" fontId="10" fillId="0" borderId="0" xfId="0" applyFont="1" applyFill="1" applyBorder="1" applyProtection="1"/>
    <xf numFmtId="0" fontId="12" fillId="0" borderId="0" xfId="0" applyFont="1" applyFill="1" applyBorder="1" applyAlignment="1" applyProtection="1">
      <alignment horizontal="left"/>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vertical="top"/>
    </xf>
    <xf numFmtId="49" fontId="11" fillId="0" borderId="0" xfId="0" applyNumberFormat="1" applyFont="1" applyFill="1" applyBorder="1" applyAlignment="1" applyProtection="1">
      <alignment horizontal="left"/>
    </xf>
    <xf numFmtId="0" fontId="20" fillId="0" borderId="0" xfId="0" applyFont="1" applyFill="1" applyBorder="1" applyAlignment="1" applyProtection="1"/>
    <xf numFmtId="0" fontId="15" fillId="0" borderId="0" xfId="0" applyFont="1" applyFill="1" applyBorder="1" applyProtection="1"/>
    <xf numFmtId="0" fontId="11" fillId="0" borderId="0" xfId="0" applyFont="1" applyFill="1" applyBorder="1" applyAlignment="1" applyProtection="1">
      <alignment horizontal="left" shrinkToFit="1"/>
    </xf>
    <xf numFmtId="14" fontId="11" fillId="17" borderId="0" xfId="0" applyNumberFormat="1" applyFont="1" applyFill="1" applyBorder="1" applyAlignment="1" applyProtection="1">
      <alignment horizontal="left" shrinkToFit="1"/>
    </xf>
    <xf numFmtId="0" fontId="11" fillId="17" borderId="0" xfId="0" applyNumberFormat="1" applyFont="1" applyFill="1" applyBorder="1" applyAlignment="1" applyProtection="1">
      <alignment horizontal="left" shrinkToFit="1"/>
    </xf>
    <xf numFmtId="49" fontId="11" fillId="0" borderId="0" xfId="0" applyNumberFormat="1" applyFont="1" applyFill="1" applyBorder="1" applyAlignment="1" applyProtection="1">
      <alignment horizontal="left" shrinkToFit="1"/>
    </xf>
    <xf numFmtId="0" fontId="3" fillId="2" borderId="3" xfId="1" applyFont="1" applyFill="1" applyBorder="1" applyAlignment="1" applyProtection="1">
      <alignment horizontal="center" wrapText="1"/>
    </xf>
    <xf numFmtId="0" fontId="11" fillId="0" borderId="0" xfId="1" applyFill="1" applyAlignment="1" applyProtection="1">
      <alignment horizontal="center"/>
    </xf>
    <xf numFmtId="0" fontId="71" fillId="17" borderId="3" xfId="1" applyFont="1" applyFill="1" applyBorder="1" applyAlignment="1" applyProtection="1">
      <alignment shrinkToFit="1"/>
    </xf>
    <xf numFmtId="0" fontId="71" fillId="17" borderId="3" xfId="1" applyFont="1" applyFill="1" applyBorder="1" applyAlignment="1" applyProtection="1">
      <alignment horizontal="left" shrinkToFit="1"/>
    </xf>
    <xf numFmtId="0" fontId="16" fillId="17" borderId="3" xfId="1" applyFont="1" applyFill="1" applyBorder="1" applyAlignment="1" applyProtection="1">
      <alignment shrinkToFit="1"/>
    </xf>
    <xf numFmtId="0" fontId="16" fillId="17" borderId="3" xfId="1" applyFont="1" applyFill="1" applyBorder="1" applyAlignment="1" applyProtection="1">
      <alignment horizontal="left" shrinkToFit="1"/>
    </xf>
    <xf numFmtId="14" fontId="11" fillId="17" borderId="0" xfId="0" applyNumberFormat="1" applyFont="1" applyFill="1" applyBorder="1" applyAlignment="1" applyProtection="1">
      <alignment horizontal="left"/>
    </xf>
    <xf numFmtId="0" fontId="3" fillId="2" borderId="4" xfId="1" applyFont="1" applyFill="1" applyBorder="1" applyAlignment="1" applyProtection="1">
      <alignment horizontal="center" wrapText="1"/>
    </xf>
    <xf numFmtId="0" fontId="3" fillId="2" borderId="12" xfId="1" applyFont="1" applyFill="1" applyBorder="1" applyAlignment="1" applyProtection="1">
      <alignment horizontal="center" wrapText="1"/>
    </xf>
    <xf numFmtId="0" fontId="3" fillId="2" borderId="8" xfId="1" applyFont="1" applyFill="1" applyBorder="1" applyAlignment="1" applyProtection="1">
      <alignment horizontal="center" wrapText="1"/>
    </xf>
    <xf numFmtId="0" fontId="13" fillId="0" borderId="0" xfId="0" applyFont="1" applyFill="1" applyBorder="1" applyAlignment="1" applyProtection="1">
      <alignment horizontal="right"/>
    </xf>
    <xf numFmtId="0" fontId="0" fillId="0" borderId="0" xfId="0" quotePrefix="1"/>
    <xf numFmtId="4" fontId="71" fillId="4" borderId="3" xfId="1" applyNumberFormat="1" applyFont="1" applyFill="1" applyBorder="1" applyAlignment="1" applyProtection="1">
      <alignment horizontal="right" shrinkToFit="1"/>
    </xf>
    <xf numFmtId="0" fontId="2" fillId="0" borderId="0" xfId="0" applyFont="1" applyFill="1" applyBorder="1" applyAlignment="1" applyProtection="1">
      <alignment horizontal="left" shrinkToFit="1"/>
    </xf>
    <xf numFmtId="4" fontId="16" fillId="4" borderId="3" xfId="1" applyNumberFormat="1" applyFont="1" applyFill="1" applyBorder="1" applyAlignment="1" applyProtection="1">
      <alignment horizontal="right" shrinkToFit="1"/>
    </xf>
    <xf numFmtId="4" fontId="71" fillId="0" borderId="3" xfId="1" applyNumberFormat="1" applyFont="1" applyBorder="1" applyAlignment="1" applyProtection="1">
      <alignment horizontal="left" shrinkToFit="1"/>
      <protection locked="0"/>
    </xf>
    <xf numFmtId="4" fontId="16" fillId="0" borderId="3" xfId="1" applyNumberFormat="1" applyFont="1" applyBorder="1" applyAlignment="1" applyProtection="1">
      <alignment horizontal="left" shrinkToFit="1"/>
      <protection locked="0"/>
    </xf>
    <xf numFmtId="4" fontId="0" fillId="0" borderId="0" xfId="0" applyNumberFormat="1"/>
    <xf numFmtId="4" fontId="71" fillId="4" borderId="3" xfId="1" applyNumberFormat="1" applyFont="1" applyFill="1" applyBorder="1" applyAlignment="1" applyProtection="1">
      <alignment horizontal="left" shrinkToFit="1"/>
    </xf>
    <xf numFmtId="4" fontId="16" fillId="4" borderId="3" xfId="1" applyNumberFormat="1" applyFont="1" applyFill="1" applyBorder="1" applyAlignment="1" applyProtection="1">
      <alignment horizontal="left" shrinkToFit="1"/>
    </xf>
    <xf numFmtId="0" fontId="11" fillId="0" borderId="0" xfId="0" applyFont="1" applyFill="1" applyBorder="1" applyAlignment="1" applyProtection="1">
      <alignment vertical="top" wrapText="1"/>
    </xf>
    <xf numFmtId="0" fontId="0" fillId="17" borderId="0" xfId="0" applyFill="1" applyProtection="1"/>
    <xf numFmtId="0" fontId="2" fillId="4" borderId="0" xfId="0" applyFont="1" applyFill="1" applyBorder="1" applyAlignment="1" applyProtection="1">
      <alignment horizontal="right"/>
    </xf>
    <xf numFmtId="0" fontId="2" fillId="17" borderId="0" xfId="0" applyFont="1" applyFill="1" applyBorder="1" applyAlignment="1" applyProtection="1">
      <alignment horizontal="right"/>
    </xf>
    <xf numFmtId="0" fontId="23" fillId="10" borderId="0" xfId="1" applyFont="1" applyFill="1" applyAlignment="1" applyProtection="1">
      <alignment horizontal="left" vertical="top"/>
    </xf>
    <xf numFmtId="0" fontId="11" fillId="10" borderId="0" xfId="1" applyFill="1" applyAlignment="1" applyProtection="1">
      <alignment horizontal="left" vertical="top"/>
    </xf>
    <xf numFmtId="0" fontId="11" fillId="0" borderId="0" xfId="4"/>
    <xf numFmtId="0" fontId="11" fillId="0" borderId="0" xfId="4" applyAlignment="1">
      <alignment horizontal="left" vertical="top"/>
    </xf>
    <xf numFmtId="0" fontId="11" fillId="20" borderId="0" xfId="1" applyFill="1" applyProtection="1"/>
    <xf numFmtId="0" fontId="11" fillId="20" borderId="0" xfId="1" applyFill="1" applyAlignment="1" applyProtection="1">
      <alignment horizontal="left"/>
    </xf>
    <xf numFmtId="0" fontId="37" fillId="20" borderId="0" xfId="1" applyFont="1" applyFill="1" applyBorder="1" applyAlignment="1" applyProtection="1">
      <alignment horizontal="left"/>
    </xf>
    <xf numFmtId="0" fontId="11" fillId="20" borderId="0" xfId="1" applyFill="1" applyBorder="1" applyAlignment="1" applyProtection="1">
      <alignment horizontal="left"/>
    </xf>
    <xf numFmtId="0" fontId="11" fillId="20" borderId="0" xfId="1" applyFill="1" applyBorder="1" applyProtection="1"/>
    <xf numFmtId="0" fontId="10" fillId="20" borderId="0" xfId="1" applyFont="1" applyFill="1" applyBorder="1" applyAlignment="1" applyProtection="1"/>
    <xf numFmtId="0" fontId="11" fillId="20" borderId="0" xfId="1" applyFont="1" applyFill="1"/>
    <xf numFmtId="0" fontId="11" fillId="20" borderId="0" xfId="0" applyFont="1" applyFill="1"/>
    <xf numFmtId="0" fontId="11" fillId="20" borderId="0" xfId="1" applyFill="1" applyAlignment="1" applyProtection="1">
      <alignment wrapText="1"/>
    </xf>
    <xf numFmtId="0" fontId="11" fillId="20" borderId="0" xfId="1" applyFont="1" applyFill="1" applyProtection="1"/>
    <xf numFmtId="49" fontId="11" fillId="20" borderId="0" xfId="1" applyNumberFormat="1" applyFont="1" applyFill="1" applyProtection="1"/>
    <xf numFmtId="0" fontId="11" fillId="20" borderId="0" xfId="1" applyFont="1" applyFill="1" applyAlignment="1" applyProtection="1">
      <alignment horizontal="left"/>
    </xf>
    <xf numFmtId="0" fontId="11" fillId="20" borderId="0" xfId="0" applyFont="1" applyFill="1" applyProtection="1"/>
    <xf numFmtId="0" fontId="11" fillId="20" borderId="0" xfId="4" applyFont="1" applyFill="1" applyProtection="1"/>
    <xf numFmtId="0" fontId="11" fillId="20" borderId="0" xfId="3" applyFont="1" applyFill="1" applyAlignment="1" applyProtection="1">
      <alignment horizontal="left"/>
    </xf>
    <xf numFmtId="0" fontId="11" fillId="20" borderId="0" xfId="3" applyFont="1" applyFill="1" applyProtection="1"/>
    <xf numFmtId="0" fontId="11" fillId="20" borderId="0" xfId="4" applyFill="1"/>
    <xf numFmtId="0" fontId="11" fillId="20" borderId="0" xfId="4" applyFill="1" applyAlignment="1">
      <alignment horizontal="left" vertical="top"/>
    </xf>
    <xf numFmtId="0" fontId="0" fillId="20" borderId="0" xfId="0" applyFill="1" applyAlignment="1">
      <alignment wrapText="1"/>
    </xf>
    <xf numFmtId="0" fontId="11" fillId="20" borderId="0" xfId="1" applyFill="1"/>
    <xf numFmtId="0" fontId="0" fillId="4" borderId="0" xfId="0" applyFill="1" applyBorder="1" applyProtection="1"/>
    <xf numFmtId="0" fontId="2" fillId="4" borderId="0" xfId="0" applyFont="1" applyFill="1" applyBorder="1" applyAlignment="1" applyProtection="1">
      <alignment horizontal="center"/>
    </xf>
    <xf numFmtId="0" fontId="0" fillId="17" borderId="0" xfId="0" applyFill="1" applyBorder="1" applyProtection="1"/>
    <xf numFmtId="0" fontId="2" fillId="17" borderId="0" xfId="0" applyFont="1" applyFill="1" applyBorder="1" applyProtection="1"/>
    <xf numFmtId="0" fontId="2" fillId="17" borderId="0" xfId="0" applyFont="1" applyFill="1" applyBorder="1" applyAlignment="1" applyProtection="1">
      <alignment horizontal="center"/>
    </xf>
    <xf numFmtId="0" fontId="11" fillId="0" borderId="0" xfId="0" applyFont="1" applyFill="1" applyAlignment="1">
      <alignment vertical="top"/>
    </xf>
    <xf numFmtId="0" fontId="11" fillId="10" borderId="0" xfId="1" applyFont="1" applyFill="1" applyBorder="1" applyProtection="1"/>
    <xf numFmtId="0" fontId="26" fillId="10" borderId="0" xfId="1" applyFont="1" applyFill="1" applyBorder="1" applyProtection="1"/>
    <xf numFmtId="0" fontId="37" fillId="10" borderId="0" xfId="1" applyFont="1" applyFill="1" applyBorder="1" applyProtection="1"/>
    <xf numFmtId="0" fontId="11" fillId="11" borderId="0" xfId="1" applyFill="1" applyProtection="1"/>
    <xf numFmtId="0" fontId="3" fillId="2" borderId="8" xfId="0" applyFont="1" applyFill="1" applyBorder="1" applyAlignment="1" applyProtection="1">
      <alignment horizontal="center" wrapText="1" shrinkToFit="1"/>
    </xf>
    <xf numFmtId="0" fontId="3" fillId="2" borderId="12" xfId="0" applyFont="1" applyFill="1" applyBorder="1" applyAlignment="1" applyProtection="1">
      <alignment horizontal="center" wrapText="1" shrinkToFit="1"/>
    </xf>
    <xf numFmtId="0" fontId="36" fillId="0" borderId="0" xfId="2" applyFont="1" applyAlignment="1">
      <alignment horizontal="left" vertical="top"/>
    </xf>
    <xf numFmtId="0" fontId="27" fillId="0" borderId="0" xfId="2" applyAlignment="1">
      <alignment horizontal="left" vertical="top"/>
    </xf>
    <xf numFmtId="0" fontId="10" fillId="10" borderId="0" xfId="1" applyFont="1" applyFill="1" applyAlignment="1">
      <alignment wrapText="1"/>
    </xf>
    <xf numFmtId="0" fontId="35" fillId="20" borderId="0" xfId="1" applyFont="1" applyFill="1" applyAlignment="1">
      <alignment horizontal="left" vertical="top"/>
    </xf>
    <xf numFmtId="0" fontId="11" fillId="20" borderId="0" xfId="1" applyFill="1" applyAlignment="1">
      <alignment horizontal="left" vertical="top"/>
    </xf>
    <xf numFmtId="0" fontId="11" fillId="0" borderId="0" xfId="1" applyAlignment="1">
      <alignment horizontal="left" vertical="top"/>
    </xf>
    <xf numFmtId="0" fontId="35" fillId="0" borderId="0" xfId="1" applyFont="1" applyAlignment="1">
      <alignment horizontal="left" vertical="top"/>
    </xf>
    <xf numFmtId="0" fontId="30" fillId="20" borderId="0" xfId="1" applyFont="1" applyFill="1" applyAlignment="1">
      <alignment horizontal="left" vertical="top"/>
    </xf>
    <xf numFmtId="0" fontId="30" fillId="0" borderId="0" xfId="1" applyFont="1" applyAlignment="1">
      <alignment horizontal="left" vertical="top"/>
    </xf>
    <xf numFmtId="0" fontId="33" fillId="20" borderId="0" xfId="1" applyFont="1" applyFill="1" applyAlignment="1">
      <alignment horizontal="left" vertical="top"/>
    </xf>
    <xf numFmtId="0" fontId="33" fillId="0" borderId="0" xfId="1" applyFont="1" applyAlignment="1">
      <alignment horizontal="left" vertical="top"/>
    </xf>
    <xf numFmtId="0" fontId="30" fillId="20" borderId="0" xfId="1" applyFont="1" applyFill="1" applyAlignment="1">
      <alignment horizontal="left" vertical="top" wrapText="1"/>
    </xf>
    <xf numFmtId="0" fontId="30" fillId="12" borderId="0" xfId="1" applyFont="1" applyFill="1" applyAlignment="1">
      <alignment horizontal="left" vertical="top" wrapText="1"/>
    </xf>
    <xf numFmtId="0" fontId="30" fillId="0" borderId="3" xfId="2" applyFont="1" applyBorder="1" applyAlignment="1">
      <alignment horizontal="left" vertical="top" wrapText="1"/>
    </xf>
    <xf numFmtId="0" fontId="30" fillId="0" borderId="0" xfId="1" applyFont="1" applyAlignment="1">
      <alignment horizontal="left" vertical="top" wrapText="1"/>
    </xf>
    <xf numFmtId="0" fontId="28" fillId="0" borderId="3" xfId="2" applyFont="1" applyBorder="1" applyAlignment="1">
      <alignment horizontal="left" vertical="top" wrapText="1"/>
    </xf>
    <xf numFmtId="0" fontId="29" fillId="0" borderId="3" xfId="2" applyFont="1" applyBorder="1" applyAlignment="1">
      <alignment horizontal="left" vertical="top" wrapText="1"/>
    </xf>
    <xf numFmtId="0" fontId="28" fillId="20" borderId="0" xfId="1" applyFont="1" applyFill="1" applyAlignment="1">
      <alignment horizontal="left" vertical="top" wrapText="1"/>
    </xf>
    <xf numFmtId="0" fontId="28" fillId="0" borderId="0" xfId="1" applyFont="1" applyAlignment="1">
      <alignment horizontal="left" vertical="top" wrapText="1"/>
    </xf>
    <xf numFmtId="0" fontId="28" fillId="0" borderId="3" xfId="2" applyFont="1" applyBorder="1" applyAlignment="1">
      <alignment vertical="top" wrapText="1"/>
    </xf>
    <xf numFmtId="0" fontId="28" fillId="0" borderId="0" xfId="2" applyFont="1" applyAlignment="1">
      <alignment horizontal="left" vertical="top"/>
    </xf>
    <xf numFmtId="0" fontId="26" fillId="10" borderId="0" xfId="1" applyFont="1" applyFill="1" applyAlignment="1">
      <alignment wrapText="1"/>
    </xf>
    <xf numFmtId="0" fontId="23" fillId="14" borderId="16" xfId="1" quotePrefix="1" applyFont="1" applyFill="1" applyBorder="1" applyAlignment="1" applyProtection="1">
      <alignment horizontal="left"/>
      <protection locked="0"/>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horizontal="left"/>
    </xf>
    <xf numFmtId="0" fontId="11" fillId="0" borderId="13" xfId="1" applyFont="1" applyFill="1" applyBorder="1" applyAlignment="1" applyProtection="1">
      <alignment horizontal="left"/>
    </xf>
    <xf numFmtId="0" fontId="11" fillId="14" borderId="9" xfId="1" applyFont="1" applyFill="1" applyBorder="1" applyAlignment="1" applyProtection="1">
      <alignment horizontal="left"/>
      <protection locked="0"/>
    </xf>
    <xf numFmtId="0" fontId="11" fillId="14" borderId="16" xfId="1" applyFont="1" applyFill="1" applyBorder="1" applyAlignment="1" applyProtection="1">
      <alignment horizontal="left"/>
      <protection locked="0"/>
    </xf>
    <xf numFmtId="0" fontId="11" fillId="0" borderId="0" xfId="1" applyFont="1" applyFill="1" applyBorder="1" applyAlignment="1" applyProtection="1">
      <alignment horizontal="left" wrapText="1"/>
    </xf>
    <xf numFmtId="0" fontId="11" fillId="0" borderId="22" xfId="1" applyFont="1" applyFill="1" applyBorder="1" applyAlignment="1" applyProtection="1">
      <alignment vertical="center" wrapText="1"/>
    </xf>
    <xf numFmtId="0" fontId="11" fillId="0" borderId="20" xfId="1" applyFont="1" applyFill="1" applyBorder="1" applyAlignment="1" applyProtection="1">
      <alignment vertical="center" wrapText="1"/>
    </xf>
    <xf numFmtId="0" fontId="10" fillId="0" borderId="22" xfId="1" applyFont="1" applyFill="1" applyBorder="1" applyAlignment="1" applyProtection="1">
      <alignment wrapText="1"/>
    </xf>
    <xf numFmtId="0" fontId="11" fillId="0" borderId="0" xfId="1" applyFont="1" applyFill="1" applyBorder="1" applyAlignment="1" applyProtection="1">
      <alignment wrapText="1"/>
    </xf>
    <xf numFmtId="0" fontId="11" fillId="0" borderId="20" xfId="1" applyFont="1" applyFill="1" applyBorder="1" applyAlignment="1" applyProtection="1">
      <alignment wrapText="1"/>
    </xf>
    <xf numFmtId="0" fontId="11" fillId="14" borderId="9" xfId="1" applyFont="1" applyFill="1" applyBorder="1" applyAlignment="1" applyProtection="1">
      <alignment shrinkToFit="1"/>
      <protection locked="0"/>
    </xf>
    <xf numFmtId="0" fontId="11" fillId="14" borderId="16" xfId="1" applyFont="1" applyFill="1" applyBorder="1" applyAlignment="1" applyProtection="1">
      <alignment shrinkToFit="1"/>
      <protection locked="0"/>
    </xf>
    <xf numFmtId="0" fontId="11" fillId="14" borderId="21" xfId="1" applyFont="1" applyFill="1" applyBorder="1" applyAlignment="1" applyProtection="1">
      <alignment horizontal="left"/>
      <protection locked="0"/>
    </xf>
    <xf numFmtId="0" fontId="26" fillId="11" borderId="0" xfId="1" applyFont="1" applyFill="1" applyBorder="1" applyAlignment="1" applyProtection="1"/>
    <xf numFmtId="0" fontId="11" fillId="11" borderId="0" xfId="1" applyFont="1" applyFill="1" applyBorder="1" applyAlignment="1" applyProtection="1"/>
    <xf numFmtId="49" fontId="11" fillId="14" borderId="16" xfId="1" applyNumberFormat="1" applyFont="1" applyFill="1" applyBorder="1" applyAlignment="1" applyProtection="1">
      <alignment shrinkToFit="1"/>
      <protection locked="0"/>
    </xf>
    <xf numFmtId="0" fontId="11" fillId="14" borderId="16" xfId="1" applyFill="1" applyBorder="1" applyAlignment="1" applyProtection="1">
      <alignment shrinkToFit="1"/>
      <protection locked="0"/>
    </xf>
    <xf numFmtId="49" fontId="11" fillId="14" borderId="9" xfId="1" applyNumberFormat="1" applyFont="1" applyFill="1" applyBorder="1" applyAlignment="1" applyProtection="1">
      <alignment shrinkToFit="1"/>
      <protection locked="0"/>
    </xf>
    <xf numFmtId="49" fontId="11" fillId="14" borderId="16" xfId="1" applyNumberFormat="1" applyFont="1" applyFill="1" applyBorder="1" applyAlignment="1" applyProtection="1">
      <alignment wrapText="1"/>
      <protection locked="0"/>
    </xf>
    <xf numFmtId="0" fontId="11" fillId="14" borderId="16" xfId="1" applyFont="1" applyFill="1" applyBorder="1" applyAlignment="1" applyProtection="1">
      <alignment wrapText="1"/>
      <protection locked="0"/>
    </xf>
    <xf numFmtId="0" fontId="42" fillId="11" borderId="38" xfId="1" applyFont="1" applyFill="1" applyBorder="1" applyAlignment="1" applyProtection="1">
      <alignment horizontal="left" wrapText="1"/>
    </xf>
    <xf numFmtId="0" fontId="11" fillId="11" borderId="34" xfId="1" applyFont="1" applyFill="1" applyBorder="1" applyAlignment="1" applyProtection="1"/>
    <xf numFmtId="0" fontId="11" fillId="11" borderId="22" xfId="1" applyFont="1" applyFill="1" applyBorder="1" applyAlignment="1" applyProtection="1"/>
    <xf numFmtId="0" fontId="11" fillId="11" borderId="0" xfId="1" applyFont="1" applyFill="1" applyBorder="1" applyAlignment="1" applyProtection="1">
      <alignment horizontal="left" vertical="top" wrapText="1"/>
    </xf>
    <xf numFmtId="0" fontId="11" fillId="11" borderId="0" xfId="1" applyFont="1" applyFill="1" applyBorder="1" applyAlignment="1" applyProtection="1">
      <alignment vertical="center" wrapText="1"/>
    </xf>
    <xf numFmtId="49" fontId="50" fillId="11" borderId="22" xfId="1" applyNumberFormat="1" applyFont="1" applyFill="1" applyBorder="1" applyAlignment="1" applyProtection="1">
      <alignment vertical="top" wrapText="1"/>
    </xf>
    <xf numFmtId="0" fontId="11" fillId="11" borderId="22" xfId="1" applyFill="1" applyBorder="1" applyAlignment="1" applyProtection="1"/>
    <xf numFmtId="0" fontId="28" fillId="0" borderId="3" xfId="2" applyFont="1" applyBorder="1" applyAlignment="1">
      <alignment horizontal="left" vertical="top" wrapText="1"/>
    </xf>
    <xf numFmtId="0" fontId="11" fillId="10" borderId="0" xfId="1" applyFont="1" applyFill="1" applyAlignment="1">
      <alignment horizontal="left" vertical="top" wrapText="1"/>
    </xf>
    <xf numFmtId="0" fontId="10" fillId="10" borderId="0" xfId="1" applyFont="1" applyFill="1" applyAlignment="1">
      <alignment vertical="top" wrapText="1"/>
    </xf>
    <xf numFmtId="0" fontId="11" fillId="0" borderId="0" xfId="4" applyAlignment="1">
      <alignment horizontal="left" vertical="top" wrapText="1"/>
    </xf>
    <xf numFmtId="0" fontId="11" fillId="0" borderId="0" xfId="4" applyAlignment="1">
      <alignment horizontal="left" vertical="top"/>
    </xf>
    <xf numFmtId="0" fontId="29" fillId="0" borderId="3" xfId="2" applyFont="1" applyBorder="1" applyAlignment="1">
      <alignment horizontal="left" vertical="top" wrapText="1"/>
    </xf>
    <xf numFmtId="0" fontId="30" fillId="12" borderId="0" xfId="2" applyFont="1" applyFill="1" applyAlignment="1">
      <alignment vertical="top" wrapText="1"/>
    </xf>
    <xf numFmtId="0" fontId="28" fillId="0" borderId="3" xfId="2" applyFont="1" applyBorder="1" applyAlignment="1">
      <alignment horizontal="left" vertical="center" wrapText="1"/>
    </xf>
    <xf numFmtId="0" fontId="25" fillId="10" borderId="0" xfId="4" applyFont="1" applyFill="1" applyAlignment="1">
      <alignment vertical="top"/>
    </xf>
    <xf numFmtId="0" fontId="28" fillId="0" borderId="15" xfId="2" applyFont="1" applyBorder="1" applyAlignment="1">
      <alignment horizontal="left" vertical="top" wrapText="1"/>
    </xf>
    <xf numFmtId="0" fontId="28" fillId="0" borderId="6" xfId="2" applyFont="1" applyBorder="1" applyAlignment="1">
      <alignment horizontal="left" vertical="top"/>
    </xf>
    <xf numFmtId="0" fontId="28" fillId="0" borderId="7" xfId="2" applyFont="1" applyBorder="1" applyAlignment="1">
      <alignment horizontal="left" vertical="top"/>
    </xf>
    <xf numFmtId="0" fontId="30" fillId="0" borderId="3" xfId="2" applyFont="1" applyBorder="1" applyAlignment="1">
      <alignment horizontal="left" vertical="top" wrapText="1"/>
    </xf>
    <xf numFmtId="0" fontId="32" fillId="12" borderId="0" xfId="2" applyFont="1" applyFill="1" applyAlignment="1">
      <alignment vertical="top" wrapText="1"/>
    </xf>
    <xf numFmtId="0" fontId="28" fillId="0" borderId="6" xfId="2" applyFont="1" applyBorder="1" applyAlignment="1">
      <alignment horizontal="left" vertical="top" wrapText="1"/>
    </xf>
    <xf numFmtId="0" fontId="28" fillId="0" borderId="7" xfId="2" applyFont="1" applyBorder="1" applyAlignment="1">
      <alignment horizontal="left" vertical="top" wrapText="1"/>
    </xf>
    <xf numFmtId="0" fontId="11" fillId="0" borderId="0" xfId="4" applyFont="1" applyFill="1" applyBorder="1" applyAlignment="1" applyProtection="1">
      <alignment horizontal="left"/>
    </xf>
    <xf numFmtId="49" fontId="11" fillId="14" borderId="9" xfId="3" applyNumberFormat="1" applyFont="1" applyFill="1" applyBorder="1" applyAlignment="1" applyProtection="1">
      <alignment shrinkToFit="1"/>
      <protection locked="0"/>
    </xf>
    <xf numFmtId="49" fontId="11" fillId="14" borderId="16" xfId="3" applyNumberFormat="1" applyFont="1" applyFill="1" applyBorder="1" applyAlignment="1" applyProtection="1">
      <alignment shrinkToFit="1"/>
      <protection locked="0"/>
    </xf>
    <xf numFmtId="0" fontId="11" fillId="0" borderId="0" xfId="3" applyFont="1" applyFill="1" applyBorder="1" applyAlignment="1" applyProtection="1">
      <alignment horizontal="left" wrapText="1"/>
    </xf>
    <xf numFmtId="0" fontId="11" fillId="14" borderId="9" xfId="3" applyFont="1" applyFill="1" applyBorder="1" applyAlignment="1" applyProtection="1">
      <alignment horizontal="center"/>
      <protection locked="0"/>
    </xf>
    <xf numFmtId="0" fontId="11" fillId="14" borderId="16" xfId="3" applyFont="1" applyFill="1" applyBorder="1" applyAlignment="1" applyProtection="1">
      <alignment horizontal="center"/>
      <protection locked="0"/>
    </xf>
    <xf numFmtId="0" fontId="31" fillId="0" borderId="0" xfId="2" applyFont="1" applyAlignment="1">
      <alignment horizontal="left" vertical="top"/>
    </xf>
    <xf numFmtId="0" fontId="30" fillId="0" borderId="0" xfId="2" applyFont="1" applyAlignment="1">
      <alignment horizontal="left" vertical="top"/>
    </xf>
    <xf numFmtId="0" fontId="33" fillId="0" borderId="0" xfId="2" applyFont="1" applyAlignment="1">
      <alignment horizontal="left" vertical="top"/>
    </xf>
    <xf numFmtId="0" fontId="30" fillId="0" borderId="3" xfId="2" applyFont="1" applyBorder="1" applyAlignment="1">
      <alignment vertical="top" wrapText="1"/>
    </xf>
    <xf numFmtId="0" fontId="11" fillId="0" borderId="0" xfId="4" applyFont="1" applyFill="1" applyBorder="1" applyAlignment="1" applyProtection="1">
      <alignment horizontal="left" vertical="top" wrapText="1"/>
    </xf>
    <xf numFmtId="0" fontId="11" fillId="0" borderId="0" xfId="4" applyFont="1" applyFill="1" applyBorder="1" applyAlignment="1" applyProtection="1">
      <alignment horizontal="left" vertical="center" wrapText="1"/>
    </xf>
    <xf numFmtId="0" fontId="11" fillId="14" borderId="9" xfId="4" applyFont="1" applyFill="1" applyBorder="1" applyAlignment="1" applyProtection="1">
      <alignment horizontal="left"/>
      <protection locked="0"/>
    </xf>
    <xf numFmtId="0" fontId="11" fillId="14" borderId="16" xfId="4" applyFont="1" applyFill="1" applyBorder="1" applyAlignment="1" applyProtection="1">
      <alignment horizontal="left"/>
      <protection locked="0"/>
    </xf>
    <xf numFmtId="0" fontId="41" fillId="0" borderId="31" xfId="1" applyFont="1" applyFill="1" applyBorder="1" applyAlignment="1" applyProtection="1">
      <alignment wrapText="1"/>
    </xf>
    <xf numFmtId="0" fontId="40" fillId="0" borderId="30" xfId="1" applyFont="1" applyFill="1" applyBorder="1" applyAlignment="1" applyProtection="1">
      <alignment wrapText="1"/>
    </xf>
    <xf numFmtId="0" fontId="40" fillId="0" borderId="29" xfId="1" applyFont="1" applyFill="1" applyBorder="1" applyAlignment="1" applyProtection="1">
      <alignment wrapText="1"/>
    </xf>
    <xf numFmtId="0" fontId="11" fillId="14" borderId="9" xfId="1" applyNumberFormat="1" applyFont="1" applyFill="1" applyBorder="1" applyAlignment="1" applyProtection="1">
      <alignment shrinkToFit="1"/>
      <protection locked="0"/>
    </xf>
    <xf numFmtId="0" fontId="11" fillId="14" borderId="16" xfId="1" applyNumberFormat="1" applyFont="1" applyFill="1" applyBorder="1" applyAlignment="1" applyProtection="1">
      <alignment shrinkToFit="1"/>
      <protection locked="0"/>
    </xf>
    <xf numFmtId="0" fontId="11" fillId="14" borderId="9" xfId="1" applyNumberFormat="1" applyFont="1" applyFill="1" applyBorder="1" applyAlignment="1" applyProtection="1">
      <alignment horizontal="left" shrinkToFit="1"/>
      <protection locked="0"/>
    </xf>
    <xf numFmtId="0" fontId="11" fillId="14" borderId="16" xfId="1" applyNumberFormat="1" applyFont="1" applyFill="1" applyBorder="1" applyAlignment="1" applyProtection="1">
      <alignment horizontal="left" shrinkToFit="1"/>
      <protection locked="0"/>
    </xf>
    <xf numFmtId="0" fontId="11" fillId="0" borderId="22" xfId="1" applyFont="1" applyFill="1" applyBorder="1" applyAlignment="1" applyProtection="1">
      <alignment horizontal="right" wrapText="1"/>
    </xf>
    <xf numFmtId="0" fontId="11" fillId="0" borderId="0" xfId="1" applyFont="1" applyFill="1" applyBorder="1" applyAlignment="1" applyProtection="1"/>
    <xf numFmtId="0" fontId="11" fillId="0" borderId="0" xfId="1" applyFont="1" applyFill="1" applyBorder="1" applyAlignment="1" applyProtection="1">
      <alignment horizontal="right" wrapText="1"/>
    </xf>
    <xf numFmtId="0" fontId="11" fillId="0" borderId="13" xfId="1" applyFont="1" applyFill="1" applyBorder="1" applyAlignment="1" applyProtection="1">
      <alignment horizontal="right" wrapText="1"/>
    </xf>
    <xf numFmtId="0" fontId="10" fillId="11" borderId="0" xfId="1" applyFont="1" applyFill="1" applyBorder="1" applyAlignment="1" applyProtection="1">
      <alignment vertical="center" wrapText="1"/>
    </xf>
    <xf numFmtId="0" fontId="11" fillId="11" borderId="0" xfId="1" applyFont="1" applyFill="1" applyBorder="1" applyAlignment="1" applyProtection="1">
      <alignment horizontal="center" vertical="center" wrapText="1"/>
    </xf>
    <xf numFmtId="0" fontId="11" fillId="11" borderId="0" xfId="1" applyFont="1" applyFill="1" applyBorder="1" applyAlignment="1" applyProtection="1">
      <alignment horizontal="center" vertical="center"/>
    </xf>
    <xf numFmtId="0" fontId="10" fillId="11" borderId="0" xfId="1" applyFont="1" applyFill="1" applyBorder="1" applyAlignment="1" applyProtection="1">
      <alignment horizontal="justify" vertical="justify" wrapText="1"/>
    </xf>
    <xf numFmtId="0" fontId="26" fillId="11" borderId="38" xfId="1" applyFont="1" applyFill="1" applyBorder="1" applyAlignment="1" applyProtection="1">
      <alignment horizontal="left" wrapText="1"/>
    </xf>
    <xf numFmtId="49" fontId="11" fillId="14" borderId="10" xfId="1" applyNumberFormat="1" applyFont="1" applyFill="1" applyBorder="1" applyAlignment="1" applyProtection="1">
      <alignment shrinkToFit="1"/>
      <protection locked="0"/>
    </xf>
    <xf numFmtId="0" fontId="10" fillId="10" borderId="52" xfId="1" applyFont="1" applyFill="1" applyBorder="1" applyAlignment="1" applyProtection="1">
      <alignment vertical="center" wrapText="1"/>
    </xf>
    <xf numFmtId="0" fontId="11" fillId="10" borderId="52" xfId="1" applyFill="1" applyBorder="1" applyAlignment="1" applyProtection="1">
      <alignment vertical="center" wrapText="1"/>
    </xf>
    <xf numFmtId="0" fontId="10" fillId="10" borderId="51" xfId="1" applyFont="1" applyFill="1" applyBorder="1" applyAlignment="1" applyProtection="1">
      <alignment vertical="center" wrapText="1"/>
    </xf>
    <xf numFmtId="0" fontId="10" fillId="10" borderId="50" xfId="1" applyFont="1" applyFill="1" applyBorder="1" applyAlignment="1" applyProtection="1">
      <alignment vertical="center" wrapText="1"/>
    </xf>
    <xf numFmtId="0" fontId="10" fillId="10" borderId="49" xfId="1" applyFont="1" applyFill="1" applyBorder="1" applyAlignment="1" applyProtection="1">
      <alignment vertical="center" wrapText="1"/>
    </xf>
    <xf numFmtId="0" fontId="11" fillId="10" borderId="0" xfId="1" applyFill="1" applyBorder="1" applyAlignment="1">
      <alignment vertical="center" wrapText="1"/>
    </xf>
    <xf numFmtId="49" fontId="11" fillId="14" borderId="9" xfId="1" applyNumberFormat="1" applyFill="1" applyBorder="1" applyAlignment="1" applyProtection="1">
      <alignment shrinkToFit="1"/>
      <protection locked="0"/>
    </xf>
    <xf numFmtId="49" fontId="11" fillId="14" borderId="16" xfId="1" applyNumberFormat="1" applyFill="1" applyBorder="1" applyAlignment="1" applyProtection="1">
      <alignment shrinkToFit="1"/>
      <protection locked="0"/>
    </xf>
    <xf numFmtId="0" fontId="11" fillId="11" borderId="0" xfId="1" applyFill="1" applyBorder="1" applyAlignment="1" applyProtection="1">
      <alignment horizontal="left" wrapText="1"/>
    </xf>
    <xf numFmtId="0" fontId="11" fillId="11" borderId="13" xfId="1" applyFill="1" applyBorder="1" applyAlignment="1" applyProtection="1">
      <alignment wrapText="1"/>
    </xf>
    <xf numFmtId="0" fontId="11" fillId="14" borderId="9" xfId="1" applyFill="1" applyBorder="1" applyAlignment="1" applyProtection="1">
      <alignment horizontal="left"/>
      <protection locked="0"/>
    </xf>
    <xf numFmtId="0" fontId="11" fillId="14" borderId="16" xfId="1" applyFill="1" applyBorder="1" applyAlignment="1" applyProtection="1">
      <alignment horizontal="left"/>
      <protection locked="0"/>
    </xf>
    <xf numFmtId="14" fontId="11" fillId="14" borderId="9" xfId="1" applyNumberFormat="1" applyFill="1" applyBorder="1" applyAlignment="1" applyProtection="1">
      <alignment shrinkToFit="1"/>
      <protection locked="0"/>
    </xf>
    <xf numFmtId="14" fontId="11" fillId="14" borderId="16" xfId="1" applyNumberFormat="1" applyFill="1" applyBorder="1" applyAlignment="1" applyProtection="1">
      <alignment shrinkToFit="1"/>
      <protection locked="0"/>
    </xf>
    <xf numFmtId="0" fontId="11" fillId="14" borderId="9" xfId="1" applyNumberFormat="1" applyFill="1" applyBorder="1" applyAlignment="1" applyProtection="1">
      <alignment shrinkToFit="1"/>
      <protection locked="0"/>
    </xf>
    <xf numFmtId="0" fontId="11" fillId="14" borderId="16" xfId="1" applyNumberFormat="1" applyFill="1" applyBorder="1" applyAlignment="1" applyProtection="1">
      <alignment shrinkToFit="1"/>
      <protection locked="0"/>
    </xf>
    <xf numFmtId="0" fontId="11" fillId="11" borderId="0" xfId="1" applyFill="1" applyBorder="1" applyAlignment="1" applyProtection="1">
      <alignment wrapText="1"/>
    </xf>
    <xf numFmtId="0" fontId="11" fillId="11" borderId="0" xfId="1" applyFill="1" applyBorder="1" applyAlignment="1" applyProtection="1"/>
    <xf numFmtId="0" fontId="1" fillId="10" borderId="0" xfId="0" applyFont="1" applyFill="1" applyBorder="1" applyAlignment="1">
      <alignment vertical="center" wrapText="1"/>
    </xf>
    <xf numFmtId="49" fontId="63" fillId="10" borderId="61" xfId="1" applyNumberFormat="1" applyFont="1" applyFill="1" applyBorder="1" applyAlignment="1" applyProtection="1">
      <alignment vertical="center" wrapText="1"/>
    </xf>
    <xf numFmtId="49" fontId="63" fillId="0" borderId="61" xfId="1" applyNumberFormat="1" applyFont="1" applyBorder="1" applyAlignment="1" applyProtection="1">
      <alignment vertical="center" wrapText="1"/>
    </xf>
    <xf numFmtId="0" fontId="10" fillId="10" borderId="0" xfId="1" applyFont="1" applyFill="1" applyBorder="1" applyAlignment="1">
      <alignment vertical="center" wrapText="1"/>
    </xf>
    <xf numFmtId="0" fontId="10" fillId="10" borderId="52" xfId="0" applyFont="1" applyFill="1" applyBorder="1" applyAlignment="1">
      <alignment vertical="center" wrapText="1"/>
    </xf>
    <xf numFmtId="0" fontId="11" fillId="11" borderId="0" xfId="1" applyFill="1" applyBorder="1" applyAlignment="1" applyProtection="1">
      <alignment horizontal="center" wrapText="1"/>
    </xf>
    <xf numFmtId="0" fontId="11" fillId="11" borderId="13" xfId="1" applyFill="1" applyBorder="1" applyAlignment="1" applyProtection="1">
      <alignment horizontal="center" wrapText="1"/>
    </xf>
    <xf numFmtId="49" fontId="11" fillId="14" borderId="9" xfId="1" applyNumberFormat="1" applyFont="1" applyFill="1" applyBorder="1" applyAlignment="1" applyProtection="1">
      <alignment horizontal="left" vertical="center" shrinkToFit="1"/>
      <protection locked="0"/>
    </xf>
    <xf numFmtId="49" fontId="11" fillId="14" borderId="16" xfId="1" applyNumberFormat="1" applyFont="1" applyFill="1" applyBorder="1" applyAlignment="1" applyProtection="1">
      <alignment horizontal="left" vertical="center" shrinkToFit="1"/>
      <protection locked="0"/>
    </xf>
    <xf numFmtId="0" fontId="11" fillId="11" borderId="0" xfId="1" applyFont="1" applyFill="1" applyBorder="1" applyAlignment="1" applyProtection="1">
      <alignment horizontal="right" wrapText="1"/>
    </xf>
    <xf numFmtId="0" fontId="11" fillId="11" borderId="0" xfId="1" applyFont="1" applyFill="1" applyBorder="1" applyAlignment="1" applyProtection="1">
      <alignment wrapText="1"/>
    </xf>
    <xf numFmtId="0" fontId="23" fillId="14" borderId="9" xfId="1" applyFont="1" applyFill="1" applyBorder="1" applyAlignment="1" applyProtection="1">
      <alignment horizontal="left" vertical="center"/>
      <protection locked="0"/>
    </xf>
    <xf numFmtId="0" fontId="23" fillId="14" borderId="16" xfId="1" applyFont="1" applyFill="1" applyBorder="1" applyAlignment="1" applyProtection="1">
      <alignment horizontal="left" vertical="center"/>
      <protection locked="0"/>
    </xf>
    <xf numFmtId="0" fontId="62" fillId="0" borderId="0" xfId="0" applyFont="1" applyFill="1" applyBorder="1" applyAlignment="1">
      <alignment horizontal="left" vertical="top" wrapText="1"/>
    </xf>
    <xf numFmtId="0" fontId="10" fillId="10" borderId="0" xfId="1" applyFont="1" applyFill="1" applyAlignment="1">
      <alignment vertical="center" wrapText="1"/>
    </xf>
    <xf numFmtId="0" fontId="11" fillId="0" borderId="0" xfId="1" applyAlignment="1">
      <alignment vertical="center" wrapText="1"/>
    </xf>
    <xf numFmtId="0" fontId="11" fillId="10" borderId="0" xfId="1" applyFont="1" applyFill="1" applyAlignment="1" applyProtection="1">
      <alignment vertical="top" wrapText="1"/>
    </xf>
    <xf numFmtId="0" fontId="11" fillId="10" borderId="0" xfId="1" applyFont="1" applyFill="1" applyAlignment="1">
      <alignment vertical="top" wrapText="1"/>
    </xf>
    <xf numFmtId="0" fontId="3" fillId="2" borderId="8" xfId="0" applyFont="1" applyFill="1" applyBorder="1" applyAlignment="1" applyProtection="1">
      <alignment horizontal="center" wrapText="1" shrinkToFit="1"/>
    </xf>
    <xf numFmtId="0" fontId="3" fillId="2" borderId="12" xfId="0" applyFont="1" applyFill="1" applyBorder="1" applyAlignment="1" applyProtection="1">
      <alignment horizontal="center" wrapText="1" shrinkToFit="1"/>
    </xf>
    <xf numFmtId="0" fontId="3" fillId="3" borderId="6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2" fillId="2" borderId="12" xfId="0" applyFont="1" applyFill="1" applyBorder="1" applyAlignment="1" applyProtection="1">
      <alignment horizontal="center" shrinkToFit="1"/>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2" borderId="3" xfId="0" applyFont="1" applyFill="1" applyBorder="1" applyAlignment="1" applyProtection="1">
      <alignment horizontal="center" wrapText="1" shrinkToFit="1"/>
    </xf>
    <xf numFmtId="0" fontId="3" fillId="2" borderId="4" xfId="0" applyFont="1" applyFill="1" applyBorder="1" applyAlignment="1" applyProtection="1">
      <alignment horizontal="center" wrapText="1" shrinkToFit="1"/>
    </xf>
    <xf numFmtId="0" fontId="3" fillId="2" borderId="11" xfId="0" applyFont="1" applyFill="1" applyBorder="1" applyAlignment="1" applyProtection="1">
      <alignment horizontal="center" vertical="center" wrapText="1" shrinkToFit="1"/>
    </xf>
    <xf numFmtId="0" fontId="3" fillId="2" borderId="13" xfId="0" applyFont="1" applyFill="1" applyBorder="1" applyAlignment="1" applyProtection="1">
      <alignment horizontal="center" vertical="center" wrapText="1" shrinkToFit="1"/>
    </xf>
    <xf numFmtId="0" fontId="3" fillId="2" borderId="9" xfId="0" applyFont="1" applyFill="1" applyBorder="1" applyAlignment="1" applyProtection="1">
      <alignment horizontal="center" vertical="center" wrapText="1" shrinkToFit="1"/>
    </xf>
    <xf numFmtId="0" fontId="3" fillId="2" borderId="10" xfId="0" applyFont="1" applyFill="1" applyBorder="1" applyAlignment="1" applyProtection="1">
      <alignment horizontal="center" vertical="center" wrapText="1" shrinkToFit="1"/>
    </xf>
    <xf numFmtId="0" fontId="2" fillId="2" borderId="8" xfId="0" applyFont="1" applyFill="1" applyBorder="1" applyAlignment="1" applyProtection="1">
      <alignment horizontal="center" wrapText="1" shrinkToFit="1"/>
    </xf>
    <xf numFmtId="0" fontId="2" fillId="2" borderId="12" xfId="0" applyFont="1" applyFill="1" applyBorder="1" applyAlignment="1" applyProtection="1">
      <alignment horizontal="center" wrapText="1" shrinkToFit="1"/>
    </xf>
    <xf numFmtId="0" fontId="3" fillId="2" borderId="11" xfId="0" applyFont="1" applyFill="1" applyBorder="1" applyAlignment="1" applyProtection="1">
      <alignment horizontal="center" wrapText="1" shrinkToFit="1"/>
    </xf>
    <xf numFmtId="0" fontId="3" fillId="2" borderId="9" xfId="0" applyFont="1" applyFill="1" applyBorder="1" applyAlignment="1" applyProtection="1">
      <alignment horizontal="center" wrapText="1" shrinkToFit="1"/>
    </xf>
    <xf numFmtId="0" fontId="3" fillId="2" borderId="5" xfId="0" applyFont="1" applyFill="1" applyBorder="1" applyAlignment="1" applyProtection="1">
      <alignment horizontal="center" wrapText="1" shrinkToFit="1"/>
    </xf>
    <xf numFmtId="0" fontId="3" fillId="2" borderId="10" xfId="0" applyFont="1" applyFill="1" applyBorder="1" applyAlignment="1" applyProtection="1">
      <alignment horizontal="center" wrapText="1" shrinkToFit="1"/>
    </xf>
    <xf numFmtId="0" fontId="3" fillId="2" borderId="13" xfId="0" applyFont="1" applyFill="1" applyBorder="1" applyAlignment="1" applyProtection="1">
      <alignment horizontal="center" wrapText="1" shrinkToFit="1"/>
    </xf>
    <xf numFmtId="0" fontId="11" fillId="0" borderId="0" xfId="0" applyFont="1" applyFill="1" applyAlignment="1">
      <alignment horizontal="left" wrapText="1"/>
    </xf>
    <xf numFmtId="0" fontId="3" fillId="2" borderId="3" xfId="0" applyFont="1" applyFill="1" applyBorder="1" applyAlignment="1" applyProtection="1">
      <alignment horizontal="left" wrapText="1" shrinkToFit="1"/>
    </xf>
    <xf numFmtId="0" fontId="0" fillId="14" borderId="13" xfId="0" applyFill="1" applyBorder="1" applyAlignment="1" applyProtection="1">
      <alignment horizontal="center" vertical="center" wrapText="1"/>
    </xf>
    <xf numFmtId="0" fontId="0" fillId="14" borderId="10" xfId="0" applyFill="1" applyBorder="1" applyAlignment="1" applyProtection="1">
      <alignment horizontal="center" vertical="center" wrapText="1"/>
    </xf>
    <xf numFmtId="0" fontId="0" fillId="19" borderId="15" xfId="0" applyFill="1" applyBorder="1" applyAlignment="1" applyProtection="1">
      <alignment horizontal="center" vertical="center"/>
    </xf>
    <xf numFmtId="0" fontId="0" fillId="19" borderId="6" xfId="0" applyFill="1" applyBorder="1" applyAlignment="1" applyProtection="1">
      <alignment horizontal="center" vertical="center"/>
    </xf>
    <xf numFmtId="0" fontId="0" fillId="19" borderId="7" xfId="0" applyFill="1" applyBorder="1" applyAlignment="1" applyProtection="1">
      <alignment horizontal="center" vertical="center"/>
    </xf>
    <xf numFmtId="0" fontId="0" fillId="14" borderId="13" xfId="0" applyFill="1" applyBorder="1" applyAlignment="1" applyProtection="1">
      <alignment horizontal="center" vertical="center"/>
    </xf>
    <xf numFmtId="0" fontId="0" fillId="14" borderId="10" xfId="0" applyFill="1" applyBorder="1" applyAlignment="1" applyProtection="1">
      <alignment horizontal="center" vertical="center"/>
    </xf>
    <xf numFmtId="0" fontId="0" fillId="14" borderId="11" xfId="0" applyFill="1" applyBorder="1" applyAlignment="1" applyProtection="1">
      <alignment horizontal="center" vertical="center" wrapText="1"/>
    </xf>
    <xf numFmtId="0" fontId="0" fillId="14" borderId="9" xfId="0" applyFill="1" applyBorder="1" applyAlignment="1" applyProtection="1">
      <alignment horizontal="center" vertical="center"/>
    </xf>
    <xf numFmtId="0" fontId="0" fillId="14" borderId="0" xfId="0" applyFill="1" applyBorder="1" applyAlignment="1" applyProtection="1">
      <alignment horizontal="center" vertical="center" wrapText="1"/>
    </xf>
    <xf numFmtId="0" fontId="0" fillId="14" borderId="16" xfId="0" applyFill="1" applyBorder="1" applyAlignment="1" applyProtection="1">
      <alignment horizontal="center" vertical="center"/>
    </xf>
    <xf numFmtId="0" fontId="0" fillId="14" borderId="9" xfId="0" applyFill="1" applyBorder="1" applyAlignment="1" applyProtection="1">
      <alignment horizontal="center" vertical="center" wrapText="1"/>
    </xf>
    <xf numFmtId="0" fontId="0" fillId="14" borderId="16" xfId="0" applyFill="1" applyBorder="1" applyAlignment="1" applyProtection="1">
      <alignment horizontal="center" vertical="center" wrapText="1"/>
    </xf>
    <xf numFmtId="0" fontId="11" fillId="0" borderId="0" xfId="0" applyFont="1" applyFill="1" applyBorder="1" applyAlignment="1">
      <alignment horizontal="left" vertical="top" wrapText="1"/>
    </xf>
    <xf numFmtId="0" fontId="3" fillId="2" borderId="3" xfId="1" applyFont="1" applyFill="1" applyBorder="1" applyAlignment="1" applyProtection="1">
      <alignment wrapText="1"/>
    </xf>
    <xf numFmtId="0" fontId="67" fillId="2" borderId="15" xfId="1" applyFont="1" applyFill="1" applyBorder="1" applyAlignment="1" applyProtection="1">
      <alignment horizontal="center" wrapText="1"/>
    </xf>
    <xf numFmtId="0" fontId="68" fillId="2" borderId="6" xfId="1" applyFont="1" applyFill="1" applyBorder="1" applyAlignment="1" applyProtection="1">
      <alignment horizontal="center" wrapText="1"/>
    </xf>
    <xf numFmtId="0" fontId="68" fillId="2" borderId="7" xfId="1" applyFont="1" applyFill="1" applyBorder="1" applyAlignment="1" applyProtection="1">
      <alignment horizontal="center" wrapText="1"/>
    </xf>
    <xf numFmtId="0" fontId="11" fillId="0" borderId="0" xfId="0" applyFont="1" applyFill="1" applyAlignment="1" applyProtection="1">
      <alignment vertical="top" wrapText="1"/>
    </xf>
    <xf numFmtId="0" fontId="11" fillId="0" borderId="0" xfId="0" applyFont="1" applyFill="1" applyAlignment="1" applyProtection="1">
      <alignment vertical="top"/>
    </xf>
    <xf numFmtId="0" fontId="11" fillId="0" borderId="0" xfId="0" applyFont="1" applyFill="1" applyBorder="1" applyAlignment="1" applyProtection="1">
      <alignment horizontal="left" vertical="top" wrapText="1"/>
    </xf>
    <xf numFmtId="0" fontId="3" fillId="2" borderId="3" xfId="1" applyFont="1" applyFill="1" applyBorder="1" applyAlignment="1" applyProtection="1">
      <alignment horizontal="left" wrapText="1"/>
    </xf>
    <xf numFmtId="0" fontId="8" fillId="0" borderId="0" xfId="0" applyFont="1" applyAlignment="1">
      <alignment horizontal="center" vertical="center" wrapText="1"/>
    </xf>
    <xf numFmtId="0" fontId="3" fillId="2" borderId="15" xfId="1" applyFont="1" applyFill="1" applyBorder="1" applyAlignment="1" applyProtection="1">
      <alignment horizontal="center" wrapText="1"/>
    </xf>
    <xf numFmtId="0" fontId="3" fillId="2" borderId="7" xfId="1" applyFont="1" applyFill="1" applyBorder="1" applyAlignment="1" applyProtection="1">
      <alignment horizontal="center" wrapText="1"/>
    </xf>
    <xf numFmtId="0" fontId="67" fillId="2" borderId="15" xfId="1" applyFont="1" applyFill="1" applyBorder="1" applyAlignment="1" applyProtection="1">
      <alignment horizontal="left" wrapText="1"/>
    </xf>
    <xf numFmtId="0" fontId="67" fillId="2" borderId="6" xfId="1" applyFont="1" applyFill="1" applyBorder="1" applyAlignment="1" applyProtection="1">
      <alignment horizontal="left" wrapText="1"/>
    </xf>
    <xf numFmtId="0" fontId="67" fillId="2" borderId="7" xfId="1" applyFont="1" applyFill="1" applyBorder="1" applyAlignment="1" applyProtection="1">
      <alignment horizontal="left" wrapText="1"/>
    </xf>
    <xf numFmtId="0" fontId="11" fillId="10" borderId="0" xfId="1" applyFont="1" applyFill="1" applyAlignment="1" applyProtection="1">
      <alignment horizontal="left" vertical="top" wrapText="1"/>
    </xf>
    <xf numFmtId="0" fontId="25" fillId="10" borderId="0" xfId="1" applyFont="1" applyFill="1" applyBorder="1" applyAlignment="1" applyProtection="1"/>
    <xf numFmtId="0" fontId="24" fillId="0" borderId="0" xfId="1" applyFont="1" applyAlignment="1" applyProtection="1"/>
    <xf numFmtId="0" fontId="11" fillId="0" borderId="0" xfId="1" applyFont="1" applyAlignment="1" applyProtection="1">
      <alignment vertical="top"/>
    </xf>
    <xf numFmtId="0" fontId="10" fillId="10" borderId="51" xfId="1" applyFont="1" applyFill="1" applyBorder="1" applyAlignment="1" applyProtection="1">
      <alignment vertical="top" wrapText="1"/>
    </xf>
    <xf numFmtId="0" fontId="10" fillId="10" borderId="50" xfId="1" applyFont="1" applyFill="1" applyBorder="1" applyAlignment="1" applyProtection="1">
      <alignment vertical="top" wrapText="1"/>
    </xf>
    <xf numFmtId="0" fontId="10" fillId="10" borderId="49" xfId="1" applyFont="1" applyFill="1" applyBorder="1" applyAlignment="1" applyProtection="1">
      <alignment vertical="top" wrapText="1"/>
    </xf>
    <xf numFmtId="0" fontId="11" fillId="10" borderId="0" xfId="1" applyFont="1" applyFill="1" applyBorder="1" applyAlignment="1" applyProtection="1">
      <alignment vertical="center" wrapText="1"/>
    </xf>
    <xf numFmtId="0" fontId="60" fillId="11" borderId="53" xfId="16" applyFont="1" applyBorder="1" applyAlignment="1" applyProtection="1">
      <alignment horizontal="left" vertical="center" wrapText="1"/>
    </xf>
    <xf numFmtId="0" fontId="12" fillId="11" borderId="54" xfId="16" applyFont="1" applyBorder="1" applyAlignment="1" applyProtection="1">
      <alignment horizontal="left" vertical="center" wrapText="1"/>
    </xf>
    <xf numFmtId="0" fontId="12" fillId="11" borderId="55" xfId="16" applyFont="1" applyBorder="1" applyAlignment="1" applyProtection="1">
      <alignment horizontal="left" vertical="center" wrapText="1"/>
    </xf>
    <xf numFmtId="0" fontId="12" fillId="11" borderId="56" xfId="16" applyFont="1" applyBorder="1" applyAlignment="1" applyProtection="1">
      <alignment horizontal="left" vertical="center" wrapText="1"/>
    </xf>
    <xf numFmtId="0" fontId="12" fillId="11" borderId="0" xfId="16" applyFont="1" applyBorder="1" applyAlignment="1" applyProtection="1">
      <alignment horizontal="left" vertical="center" wrapText="1"/>
    </xf>
    <xf numFmtId="0" fontId="12" fillId="11" borderId="57" xfId="16" applyFont="1" applyBorder="1" applyAlignment="1" applyProtection="1">
      <alignment horizontal="left" vertical="center" wrapText="1"/>
    </xf>
    <xf numFmtId="0" fontId="12" fillId="11" borderId="58" xfId="16" applyFont="1" applyBorder="1" applyAlignment="1" applyProtection="1">
      <alignment horizontal="left" vertical="center" wrapText="1"/>
    </xf>
    <xf numFmtId="0" fontId="12" fillId="11" borderId="59" xfId="16" applyFont="1" applyBorder="1" applyAlignment="1" applyProtection="1">
      <alignment horizontal="left" vertical="center" wrapText="1"/>
    </xf>
    <xf numFmtId="0" fontId="12" fillId="11" borderId="60" xfId="16" applyFont="1" applyBorder="1" applyAlignment="1" applyProtection="1">
      <alignment horizontal="left" vertical="center" wrapText="1"/>
    </xf>
    <xf numFmtId="49" fontId="11" fillId="11" borderId="0" xfId="1" applyNumberFormat="1" applyFill="1" applyBorder="1" applyAlignment="1" applyProtection="1">
      <alignment shrinkToFit="1"/>
    </xf>
    <xf numFmtId="49" fontId="11" fillId="0" borderId="0" xfId="1" applyNumberFormat="1" applyBorder="1" applyAlignment="1" applyProtection="1">
      <alignment shrinkToFit="1"/>
    </xf>
    <xf numFmtId="0" fontId="11" fillId="0" borderId="0" xfId="1" applyBorder="1" applyAlignment="1" applyProtection="1">
      <alignment horizontal="right" wrapText="1"/>
    </xf>
    <xf numFmtId="0" fontId="10" fillId="11" borderId="0" xfId="1" applyFont="1" applyFill="1" applyBorder="1" applyAlignment="1" applyProtection="1">
      <alignment vertical="top" wrapText="1"/>
    </xf>
    <xf numFmtId="0" fontId="11" fillId="10" borderId="0" xfId="1" applyFont="1" applyFill="1" applyBorder="1" applyAlignment="1" applyProtection="1">
      <alignment vertical="top" wrapText="1"/>
    </xf>
    <xf numFmtId="49" fontId="58" fillId="18" borderId="0" xfId="1" applyNumberFormat="1" applyFont="1" applyFill="1" applyAlignment="1" applyProtection="1">
      <alignment horizontal="center" shrinkToFit="1"/>
    </xf>
    <xf numFmtId="49" fontId="11" fillId="18" borderId="0" xfId="1" applyNumberFormat="1" applyFill="1" applyAlignment="1" applyProtection="1">
      <alignment horizontal="center" shrinkToFit="1"/>
    </xf>
    <xf numFmtId="0" fontId="11" fillId="10" borderId="52" xfId="1" applyFont="1" applyFill="1" applyBorder="1" applyAlignment="1" applyProtection="1">
      <alignment vertical="center" wrapText="1"/>
    </xf>
    <xf numFmtId="0" fontId="11" fillId="0" borderId="50" xfId="1" applyBorder="1" applyAlignment="1" applyProtection="1">
      <alignment vertical="center"/>
    </xf>
  </cellXfs>
  <cellStyles count="20">
    <cellStyle name="Notiz 2" xfId="5" xr:uid="{00000000-0005-0000-0000-000000000000}"/>
    <cellStyle name="Standard" xfId="0" builtinId="0"/>
    <cellStyle name="Standard 2" xfId="1" xr:uid="{00000000-0005-0000-0000-000002000000}"/>
    <cellStyle name="Standard 2 2" xfId="4" xr:uid="{00000000-0005-0000-0000-000003000000}"/>
    <cellStyle name="Standard 2 3" xfId="6" xr:uid="{00000000-0005-0000-0000-000004000000}"/>
    <cellStyle name="Standard 3" xfId="2" xr:uid="{00000000-0005-0000-0000-000005000000}"/>
    <cellStyle name="Standard 4" xfId="7" xr:uid="{00000000-0005-0000-0000-000006000000}"/>
    <cellStyle name="Standard 4 2" xfId="8" xr:uid="{00000000-0005-0000-0000-000007000000}"/>
    <cellStyle name="Standard 4 2 2" xfId="9" xr:uid="{00000000-0005-0000-0000-000008000000}"/>
    <cellStyle name="Standard 4 3" xfId="10" xr:uid="{00000000-0005-0000-0000-000009000000}"/>
    <cellStyle name="Standard 5" xfId="11" xr:uid="{00000000-0005-0000-0000-00000A000000}"/>
    <cellStyle name="Standard 5 2" xfId="12" xr:uid="{00000000-0005-0000-0000-00000B000000}"/>
    <cellStyle name="Standard 5 2 2" xfId="13" xr:uid="{00000000-0005-0000-0000-00000C000000}"/>
    <cellStyle name="Standard 5 3" xfId="14" xr:uid="{00000000-0005-0000-0000-00000D000000}"/>
    <cellStyle name="Standard 6" xfId="15" xr:uid="{00000000-0005-0000-0000-00000E000000}"/>
    <cellStyle name="Standard 7" xfId="3" xr:uid="{00000000-0005-0000-0000-00000F000000}"/>
    <cellStyle name="Standard_Tabelle1" xfId="19" xr:uid="{00000000-0005-0000-0000-000010000000}"/>
    <cellStyle name="Stil 1" xfId="16" xr:uid="{00000000-0005-0000-0000-000011000000}"/>
    <cellStyle name="Stil 1 2" xfId="17" xr:uid="{00000000-0005-0000-0000-000012000000}"/>
    <cellStyle name="Stil 1 3" xfId="18" xr:uid="{00000000-0005-0000-0000-000013000000}"/>
  </cellStyles>
  <dxfs count="3">
    <dxf>
      <font>
        <color theme="0"/>
      </font>
    </dxf>
    <dxf>
      <font>
        <strike/>
      </font>
    </dxf>
    <dxf>
      <font>
        <strike/>
      </font>
    </dxf>
  </dxfs>
  <tableStyles count="0" defaultTableStyle="TableStyleMedium2" defaultPivotStyle="PivotStyleLight16"/>
  <colors>
    <mruColors>
      <color rgb="FF006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76200</xdr:colOff>
      <xdr:row>2</xdr:row>
      <xdr:rowOff>85725</xdr:rowOff>
    </xdr:to>
    <xdr:pic>
      <xdr:nvPicPr>
        <xdr:cNvPr id="2" name="Grafik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15</xdr:row>
      <xdr:rowOff>438150</xdr:rowOff>
    </xdr:from>
    <xdr:to>
      <xdr:col>10</xdr:col>
      <xdr:colOff>266700</xdr:colOff>
      <xdr:row>18</xdr:row>
      <xdr:rowOff>142875</xdr:rowOff>
    </xdr:to>
    <xdr:sp macro="" textlink="">
      <xdr:nvSpPr>
        <xdr:cNvPr id="4097" name="Object 1"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10</xdr:col>
          <xdr:colOff>285750</xdr:colOff>
          <xdr:row>19</xdr:row>
          <xdr:rowOff>28575</xdr:rowOff>
        </xdr:to>
        <xdr:sp macro="" textlink="">
          <xdr:nvSpPr>
            <xdr:cNvPr id="3" name="Object 1" hidden="1">
              <a:extLst>
                <a:ext uri="{63B3BB69-23CF-44E3-9099-C40C66FF867C}">
                  <a14:compatExt spid="_x0000_s409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142875</xdr:rowOff>
    </xdr:from>
    <xdr:to>
      <xdr:col>2</xdr:col>
      <xdr:colOff>409575</xdr:colOff>
      <xdr:row>11</xdr:row>
      <xdr:rowOff>47625</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47625" y="952500"/>
          <a:ext cx="1885950" cy="876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HDI Lebensversicherung AG</a:t>
          </a:r>
        </a:p>
        <a:p>
          <a:pPr algn="l" rtl="0">
            <a:defRPr sz="1000"/>
          </a:pPr>
          <a:r>
            <a:rPr lang="de-DE" sz="800" b="0" i="0" u="none" strike="noStrike" baseline="0">
              <a:solidFill>
                <a:srgbClr val="000000"/>
              </a:solidFill>
              <a:latin typeface="Arial"/>
              <a:cs typeface="Arial"/>
            </a:rPr>
            <a:t>Charles-de-Gaulle-Platz 1</a:t>
          </a:r>
        </a:p>
        <a:p>
          <a:pPr algn="l" rtl="0">
            <a:defRPr sz="1000"/>
          </a:pPr>
          <a:r>
            <a:rPr lang="de-DE" sz="800" b="0" i="0" u="none" strike="noStrike" baseline="0">
              <a:solidFill>
                <a:srgbClr val="000000"/>
              </a:solidFill>
              <a:latin typeface="Arial"/>
              <a:cs typeface="Arial"/>
            </a:rPr>
            <a:t>50679 Köln</a:t>
          </a:r>
        </a:p>
        <a:p>
          <a:pPr algn="l" rtl="0">
            <a:defRPr sz="1000"/>
          </a:pPr>
          <a:r>
            <a:rPr lang="de-DE" sz="800" b="0" i="0" u="none" strike="noStrike" baseline="0">
              <a:solidFill>
                <a:srgbClr val="000000"/>
              </a:solidFill>
              <a:latin typeface="Arial"/>
              <a:cs typeface="Arial"/>
            </a:rPr>
            <a:t>Tel.: + 49 221 144-2325</a:t>
          </a:r>
        </a:p>
        <a:p>
          <a:pPr algn="l" rtl="0">
            <a:defRPr sz="1000"/>
          </a:pPr>
          <a:r>
            <a:rPr lang="de-DE" sz="800" b="0" i="0" u="none" strike="noStrike" baseline="0">
              <a:solidFill>
                <a:srgbClr val="000000"/>
              </a:solidFill>
              <a:latin typeface="Arial"/>
              <a:cs typeface="Arial"/>
            </a:rPr>
            <a:t>E-Mail: bAV-Antragsservice@hdi.de</a:t>
          </a:r>
        </a:p>
      </xdr:txBody>
    </xdr:sp>
    <xdr:clientData/>
  </xdr:twoCellAnchor>
  <xdr:twoCellAnchor>
    <xdr:from>
      <xdr:col>0</xdr:col>
      <xdr:colOff>47625</xdr:colOff>
      <xdr:row>11</xdr:row>
      <xdr:rowOff>76200</xdr:rowOff>
    </xdr:from>
    <xdr:to>
      <xdr:col>5</xdr:col>
      <xdr:colOff>371475</xdr:colOff>
      <xdr:row>16</xdr:row>
      <xdr:rowOff>152400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1857375"/>
          <a:ext cx="4133850" cy="885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a:lstStyle/>
        <a:p>
          <a:pPr algn="l" rtl="0">
            <a:defRPr sz="1000"/>
          </a:pPr>
          <a:r>
            <a:rPr lang="de-DE" sz="1200" b="1" i="0" u="none" strike="noStrike" baseline="0">
              <a:solidFill>
                <a:srgbClr val="006729"/>
              </a:solidFill>
              <a:latin typeface="Arial"/>
              <a:cs typeface="Arial"/>
            </a:rPr>
            <a:t>Listenmäßige Anmeldung für eine </a:t>
          </a:r>
        </a:p>
        <a:p>
          <a:pPr algn="l" rtl="0">
            <a:defRPr sz="1000"/>
          </a:pPr>
          <a:r>
            <a:rPr lang="de-DE" sz="1200" b="1" i="0" u="none" strike="noStrike" baseline="0">
              <a:solidFill>
                <a:srgbClr val="006729"/>
              </a:solidFill>
              <a:latin typeface="Arial"/>
              <a:cs typeface="Arial"/>
            </a:rPr>
            <a:t>Direktversicherung gemäß § 3 Nr. 63 EStG</a:t>
          </a:r>
          <a:endParaRPr lang="de-DE" sz="1000" b="1" i="0" u="none" strike="noStrike" baseline="0">
            <a:solidFill>
              <a:srgbClr val="006729"/>
            </a:solidFill>
            <a:latin typeface="Arial"/>
            <a:cs typeface="Arial"/>
          </a:endParaRPr>
        </a:p>
        <a:p>
          <a:pPr algn="l" rtl="0">
            <a:defRPr sz="1000"/>
          </a:pPr>
          <a:r>
            <a:rPr lang="de-DE" sz="1000" b="1" i="0" u="none" strike="noStrike" baseline="0">
              <a:solidFill>
                <a:srgbClr val="006729"/>
              </a:solidFill>
              <a:latin typeface="Arial"/>
              <a:cs typeface="Arial"/>
            </a:rPr>
            <a:t>innerhalb eines Kollektivvertrages bei der HDI Lebensversicherung AG</a:t>
          </a:r>
        </a:p>
        <a:p>
          <a:pPr algn="l" rtl="0">
            <a:defRPr sz="1000"/>
          </a:pPr>
          <a:endParaRPr lang="de-DE" sz="1000" b="1" i="0" u="none" strike="noStrike" baseline="0">
            <a:solidFill>
              <a:srgbClr val="006729"/>
            </a:solidFill>
            <a:latin typeface="Arial"/>
            <a:cs typeface="Arial"/>
          </a:endParaRPr>
        </a:p>
      </xdr:txBody>
    </xdr:sp>
    <xdr:clientData/>
  </xdr:twoCellAnchor>
  <xdr:oneCellAnchor>
    <xdr:from>
      <xdr:col>0</xdr:col>
      <xdr:colOff>243417</xdr:colOff>
      <xdr:row>0</xdr:row>
      <xdr:rowOff>146050</xdr:rowOff>
    </xdr:from>
    <xdr:ext cx="714375" cy="295275"/>
    <xdr:pic>
      <xdr:nvPicPr>
        <xdr:cNvPr id="15" name="Grafik 5">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17" y="146050"/>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144</xdr:row>
          <xdr:rowOff>47625</xdr:rowOff>
        </xdr:from>
        <xdr:to>
          <xdr:col>1</xdr:col>
          <xdr:colOff>314325</xdr:colOff>
          <xdr:row>144</xdr:row>
          <xdr:rowOff>266700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144</xdr:row>
          <xdr:rowOff>47625</xdr:rowOff>
        </xdr:from>
        <xdr:to>
          <xdr:col>2</xdr:col>
          <xdr:colOff>133350</xdr:colOff>
          <xdr:row>144</xdr:row>
          <xdr:rowOff>266700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144</xdr:row>
          <xdr:rowOff>47625</xdr:rowOff>
        </xdr:from>
        <xdr:to>
          <xdr:col>2</xdr:col>
          <xdr:colOff>695325</xdr:colOff>
          <xdr:row>144</xdr:row>
          <xdr:rowOff>266700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63</xdr:row>
          <xdr:rowOff>0</xdr:rowOff>
        </xdr:from>
        <xdr:to>
          <xdr:col>4</xdr:col>
          <xdr:colOff>781050</xdr:colOff>
          <xdr:row>63</xdr:row>
          <xdr:rowOff>0</xdr:rowOff>
        </xdr:to>
        <xdr:sp macro="" textlink="">
          <xdr:nvSpPr>
            <xdr:cNvPr id="2057" name="OptionButton3"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63</xdr:row>
          <xdr:rowOff>0</xdr:rowOff>
        </xdr:from>
        <xdr:to>
          <xdr:col>4</xdr:col>
          <xdr:colOff>361950</xdr:colOff>
          <xdr:row>63</xdr:row>
          <xdr:rowOff>0</xdr:rowOff>
        </xdr:to>
        <xdr:sp macro="" textlink="">
          <xdr:nvSpPr>
            <xdr:cNvPr id="2058" name="OptionButton4"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714375</xdr:colOff>
          <xdr:row>130</xdr:row>
          <xdr:rowOff>0</xdr:rowOff>
        </xdr:from>
        <xdr:to>
          <xdr:col>8</xdr:col>
          <xdr:colOff>457200</xdr:colOff>
          <xdr:row>130</xdr:row>
          <xdr:rowOff>209550</xdr:rowOff>
        </xdr:to>
        <xdr:sp macro="" textlink="">
          <xdr:nvSpPr>
            <xdr:cNvPr id="2059" name="OptionButton5"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466725</xdr:colOff>
          <xdr:row>130</xdr:row>
          <xdr:rowOff>0</xdr:rowOff>
        </xdr:from>
        <xdr:to>
          <xdr:col>9</xdr:col>
          <xdr:colOff>76200</xdr:colOff>
          <xdr:row>130</xdr:row>
          <xdr:rowOff>180975</xdr:rowOff>
        </xdr:to>
        <xdr:sp macro="" textlink="">
          <xdr:nvSpPr>
            <xdr:cNvPr id="2060" name="OptionButton6"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xdr:col>
      <xdr:colOff>0</xdr:colOff>
      <xdr:row>48</xdr:row>
      <xdr:rowOff>114300</xdr:rowOff>
    </xdr:from>
    <xdr:ext cx="215260" cy="514351"/>
    <xdr:sp macro="" textlink="">
      <xdr:nvSpPr>
        <xdr:cNvPr id="25" name="Multiplizieren 24">
          <a:extLst>
            <a:ext uri="{FF2B5EF4-FFF2-40B4-BE49-F238E27FC236}">
              <a16:creationId xmlns:a16="http://schemas.microsoft.com/office/drawing/2014/main" id="{00000000-0008-0000-0100-000019000000}"/>
            </a:ext>
          </a:extLst>
        </xdr:cNvPr>
        <xdr:cNvSpPr/>
      </xdr:nvSpPr>
      <xdr:spPr>
        <a:xfrm>
          <a:off x="4943475" y="182213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6</xdr:col>
      <xdr:colOff>9525</xdr:colOff>
      <xdr:row>60</xdr:row>
      <xdr:rowOff>133350</xdr:rowOff>
    </xdr:from>
    <xdr:ext cx="215260" cy="514351"/>
    <xdr:sp macro="" textlink="">
      <xdr:nvSpPr>
        <xdr:cNvPr id="26" name="Multiplizieren 25">
          <a:extLst>
            <a:ext uri="{FF2B5EF4-FFF2-40B4-BE49-F238E27FC236}">
              <a16:creationId xmlns:a16="http://schemas.microsoft.com/office/drawing/2014/main" id="{00000000-0008-0000-0100-00001A000000}"/>
            </a:ext>
          </a:extLst>
        </xdr:cNvPr>
        <xdr:cNvSpPr/>
      </xdr:nvSpPr>
      <xdr:spPr>
        <a:xfrm>
          <a:off x="4581525" y="9848850"/>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1</xdr:col>
      <xdr:colOff>9525</xdr:colOff>
      <xdr:row>84</xdr:row>
      <xdr:rowOff>295275</xdr:rowOff>
    </xdr:from>
    <xdr:ext cx="215260" cy="514351"/>
    <xdr:sp macro="" textlink="">
      <xdr:nvSpPr>
        <xdr:cNvPr id="27" name="Multiplizieren 26" hidden="1">
          <a:extLst>
            <a:ext uri="{FF2B5EF4-FFF2-40B4-BE49-F238E27FC236}">
              <a16:creationId xmlns:a16="http://schemas.microsoft.com/office/drawing/2014/main" id="{00000000-0008-0000-0100-00001B000000}"/>
            </a:ext>
          </a:extLst>
        </xdr:cNvPr>
        <xdr:cNvSpPr/>
      </xdr:nvSpPr>
      <xdr:spPr>
        <a:xfrm>
          <a:off x="771525" y="1408747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5</xdr:col>
      <xdr:colOff>9525</xdr:colOff>
      <xdr:row>113</xdr:row>
      <xdr:rowOff>190500</xdr:rowOff>
    </xdr:from>
    <xdr:ext cx="215260" cy="514351"/>
    <xdr:sp macro="" textlink="">
      <xdr:nvSpPr>
        <xdr:cNvPr id="28" name="Multiplizieren 27" hidden="1">
          <a:extLst>
            <a:ext uri="{FF2B5EF4-FFF2-40B4-BE49-F238E27FC236}">
              <a16:creationId xmlns:a16="http://schemas.microsoft.com/office/drawing/2014/main" id="{00000000-0008-0000-0100-00001C000000}"/>
            </a:ext>
          </a:extLst>
        </xdr:cNvPr>
        <xdr:cNvSpPr/>
      </xdr:nvSpPr>
      <xdr:spPr>
        <a:xfrm>
          <a:off x="3819525" y="189452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0</xdr:col>
      <xdr:colOff>19050</xdr:colOff>
      <xdr:row>113</xdr:row>
      <xdr:rowOff>180975</xdr:rowOff>
    </xdr:from>
    <xdr:ext cx="215260" cy="514351"/>
    <xdr:sp macro="" textlink="">
      <xdr:nvSpPr>
        <xdr:cNvPr id="29" name="Multiplizieren 28" hidden="1">
          <a:extLst>
            <a:ext uri="{FF2B5EF4-FFF2-40B4-BE49-F238E27FC236}">
              <a16:creationId xmlns:a16="http://schemas.microsoft.com/office/drawing/2014/main" id="{00000000-0008-0000-0100-00001D000000}"/>
            </a:ext>
          </a:extLst>
        </xdr:cNvPr>
        <xdr:cNvSpPr/>
      </xdr:nvSpPr>
      <xdr:spPr>
        <a:xfrm>
          <a:off x="19050" y="189452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6</xdr:col>
      <xdr:colOff>9525</xdr:colOff>
      <xdr:row>138</xdr:row>
      <xdr:rowOff>66675</xdr:rowOff>
    </xdr:from>
    <xdr:ext cx="215260" cy="514351"/>
    <xdr:sp macro="" textlink="">
      <xdr:nvSpPr>
        <xdr:cNvPr id="30" name="Multiplizieren 29">
          <a:extLst>
            <a:ext uri="{FF2B5EF4-FFF2-40B4-BE49-F238E27FC236}">
              <a16:creationId xmlns:a16="http://schemas.microsoft.com/office/drawing/2014/main" id="{00000000-0008-0000-0100-00001E000000}"/>
            </a:ext>
          </a:extLst>
        </xdr:cNvPr>
        <xdr:cNvSpPr/>
      </xdr:nvSpPr>
      <xdr:spPr>
        <a:xfrm>
          <a:off x="4581525" y="2079307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mc:AlternateContent xmlns:mc="http://schemas.openxmlformats.org/markup-compatibility/2006">
    <mc:Choice xmlns:a14="http://schemas.microsoft.com/office/drawing/2010/main" Requires="a14">
      <xdr:twoCellAnchor>
        <xdr:from>
          <xdr:col>1</xdr:col>
          <xdr:colOff>190500</xdr:colOff>
          <xdr:row>133</xdr:row>
          <xdr:rowOff>0</xdr:rowOff>
        </xdr:from>
        <xdr:to>
          <xdr:col>1</xdr:col>
          <xdr:colOff>514350</xdr:colOff>
          <xdr:row>133</xdr:row>
          <xdr:rowOff>209550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134</xdr:row>
          <xdr:rowOff>0</xdr:rowOff>
        </xdr:from>
        <xdr:to>
          <xdr:col>1</xdr:col>
          <xdr:colOff>514350</xdr:colOff>
          <xdr:row>134</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144780</xdr:colOff>
      <xdr:row>20</xdr:row>
      <xdr:rowOff>182880</xdr:rowOff>
    </xdr:from>
    <xdr:to>
      <xdr:col>11</xdr:col>
      <xdr:colOff>419100</xdr:colOff>
      <xdr:row>22</xdr:row>
      <xdr:rowOff>76200</xdr:rowOff>
    </xdr:to>
    <xdr:sp macro="" textlink="">
      <xdr:nvSpPr>
        <xdr:cNvPr id="4" name="Pfeil nach links 3">
          <a:extLst>
            <a:ext uri="{FF2B5EF4-FFF2-40B4-BE49-F238E27FC236}">
              <a16:creationId xmlns:a16="http://schemas.microsoft.com/office/drawing/2014/main" id="{00000000-0008-0000-0100-000004000000}"/>
            </a:ext>
          </a:extLst>
        </xdr:cNvPr>
        <xdr:cNvSpPr/>
      </xdr:nvSpPr>
      <xdr:spPr>
        <a:xfrm>
          <a:off x="8420100" y="3489960"/>
          <a:ext cx="1059180" cy="289560"/>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1</xdr:col>
          <xdr:colOff>0</xdr:colOff>
          <xdr:row>72</xdr:row>
          <xdr:rowOff>47625</xdr:rowOff>
        </xdr:from>
        <xdr:to>
          <xdr:col>3</xdr:col>
          <xdr:colOff>400050</xdr:colOff>
          <xdr:row>73</xdr:row>
          <xdr:rowOff>28575</xdr:rowOff>
        </xdr:to>
        <xdr:grpSp>
          <xdr:nvGrpSpPr>
            <xdr:cNvPr id="35" name="Geschlecht">
              <a:extLst>
                <a:ext uri="{FF2B5EF4-FFF2-40B4-BE49-F238E27FC236}">
                  <a16:creationId xmlns:a16="http://schemas.microsoft.com/office/drawing/2014/main" id="{00000000-0008-0000-0100-000023000000}"/>
                </a:ext>
              </a:extLst>
            </xdr:cNvPr>
            <xdr:cNvGrpSpPr/>
          </xdr:nvGrpSpPr>
          <xdr:grpSpPr>
            <a:xfrm>
              <a:off x="1133475" y="24060150"/>
              <a:ext cx="1781175" cy="219075"/>
              <a:chOff x="1132399" y="-3276600"/>
              <a:chExt cx="1772137" cy="219075"/>
            </a:xfrm>
          </xdr:grpSpPr>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1132399" y="-3276600"/>
                <a:ext cx="890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1520942" y="-3276600"/>
                <a:ext cx="9760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1900006" y="-3276600"/>
                <a:ext cx="100453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grpSp>
        <xdr:clientData/>
      </xdr:twoCellAnchor>
    </mc:Choice>
    <mc:Fallback/>
  </mc:AlternateContent>
  <xdr:twoCellAnchor>
    <xdr:from>
      <xdr:col>10</xdr:col>
      <xdr:colOff>253999</xdr:colOff>
      <xdr:row>64</xdr:row>
      <xdr:rowOff>186267</xdr:rowOff>
    </xdr:from>
    <xdr:to>
      <xdr:col>11</xdr:col>
      <xdr:colOff>528319</xdr:colOff>
      <xdr:row>66</xdr:row>
      <xdr:rowOff>28786</xdr:rowOff>
    </xdr:to>
    <xdr:sp macro="" textlink="">
      <xdr:nvSpPr>
        <xdr:cNvPr id="45" name="Pfeil nach links 44">
          <a:extLst>
            <a:ext uri="{FF2B5EF4-FFF2-40B4-BE49-F238E27FC236}">
              <a16:creationId xmlns:a16="http://schemas.microsoft.com/office/drawing/2014/main" id="{00000000-0008-0000-0100-00002D000000}"/>
            </a:ext>
          </a:extLst>
        </xdr:cNvPr>
        <xdr:cNvSpPr/>
      </xdr:nvSpPr>
      <xdr:spPr>
        <a:xfrm>
          <a:off x="8542866" y="20777200"/>
          <a:ext cx="1061720" cy="291253"/>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160866</xdr:colOff>
      <xdr:row>118</xdr:row>
      <xdr:rowOff>177800</xdr:rowOff>
    </xdr:from>
    <xdr:to>
      <xdr:col>11</xdr:col>
      <xdr:colOff>435186</xdr:colOff>
      <xdr:row>120</xdr:row>
      <xdr:rowOff>20320</xdr:rowOff>
    </xdr:to>
    <xdr:sp macro="" textlink="">
      <xdr:nvSpPr>
        <xdr:cNvPr id="46" name="Pfeil nach links 45">
          <a:extLst>
            <a:ext uri="{FF2B5EF4-FFF2-40B4-BE49-F238E27FC236}">
              <a16:creationId xmlns:a16="http://schemas.microsoft.com/office/drawing/2014/main" id="{00000000-0008-0000-0100-00002E000000}"/>
            </a:ext>
          </a:extLst>
        </xdr:cNvPr>
        <xdr:cNvSpPr/>
      </xdr:nvSpPr>
      <xdr:spPr>
        <a:xfrm>
          <a:off x="8449733" y="33739667"/>
          <a:ext cx="1061720" cy="291253"/>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194733</xdr:colOff>
      <xdr:row>130</xdr:row>
      <xdr:rowOff>8466</xdr:rowOff>
    </xdr:from>
    <xdr:to>
      <xdr:col>11</xdr:col>
      <xdr:colOff>469053</xdr:colOff>
      <xdr:row>130</xdr:row>
      <xdr:rowOff>299719</xdr:rowOff>
    </xdr:to>
    <xdr:sp macro="" textlink="">
      <xdr:nvSpPr>
        <xdr:cNvPr id="47" name="Pfeil nach links 46">
          <a:extLst>
            <a:ext uri="{FF2B5EF4-FFF2-40B4-BE49-F238E27FC236}">
              <a16:creationId xmlns:a16="http://schemas.microsoft.com/office/drawing/2014/main" id="{00000000-0008-0000-0100-00002F000000}"/>
            </a:ext>
          </a:extLst>
        </xdr:cNvPr>
        <xdr:cNvSpPr/>
      </xdr:nvSpPr>
      <xdr:spPr>
        <a:xfrm>
          <a:off x="8483600" y="35822466"/>
          <a:ext cx="1061720" cy="291253"/>
        </a:xfrm>
        <a:prstGeom prst="leftArrow">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38100</xdr:colOff>
      <xdr:row>113</xdr:row>
      <xdr:rowOff>190500</xdr:rowOff>
    </xdr:from>
    <xdr:ext cx="215260" cy="514351"/>
    <xdr:sp macro="" textlink="">
      <xdr:nvSpPr>
        <xdr:cNvPr id="40" name="Multiplizieren 29">
          <a:extLst>
            <a:ext uri="{FF2B5EF4-FFF2-40B4-BE49-F238E27FC236}">
              <a16:creationId xmlns:a16="http://schemas.microsoft.com/office/drawing/2014/main" id="{00000000-0008-0000-0100-000028000000}"/>
            </a:ext>
          </a:extLst>
        </xdr:cNvPr>
        <xdr:cNvSpPr/>
      </xdr:nvSpPr>
      <xdr:spPr>
        <a:xfrm>
          <a:off x="4114800" y="32880300"/>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twoCellAnchor>
    <xdr:from>
      <xdr:col>0</xdr:col>
      <xdr:colOff>204559</xdr:colOff>
      <xdr:row>206</xdr:row>
      <xdr:rowOff>494120</xdr:rowOff>
    </xdr:from>
    <xdr:to>
      <xdr:col>9</xdr:col>
      <xdr:colOff>538841</xdr:colOff>
      <xdr:row>206</xdr:row>
      <xdr:rowOff>1066800</xdr:rowOff>
    </xdr:to>
    <xdr:grpSp>
      <xdr:nvGrpSpPr>
        <xdr:cNvPr id="41" name="Gruppieren 23">
          <a:extLst>
            <a:ext uri="{FF2B5EF4-FFF2-40B4-BE49-F238E27FC236}">
              <a16:creationId xmlns:a16="http://schemas.microsoft.com/office/drawing/2014/main" id="{00000000-0008-0000-0100-000029000000}"/>
            </a:ext>
          </a:extLst>
        </xdr:cNvPr>
        <xdr:cNvGrpSpPr>
          <a:grpSpLocks/>
        </xdr:cNvGrpSpPr>
      </xdr:nvGrpSpPr>
      <xdr:grpSpPr bwMode="auto">
        <a:xfrm>
          <a:off x="204559" y="86552495"/>
          <a:ext cx="7601857" cy="572680"/>
          <a:chOff x="0" y="16395114"/>
          <a:chExt cx="7598059" cy="52771"/>
        </a:xfrm>
      </xdr:grpSpPr>
      <xdr:sp macro="" textlink="">
        <xdr:nvSpPr>
          <xdr:cNvPr id="42" name="Textfeld 10">
            <a:extLst>
              <a:ext uri="{FF2B5EF4-FFF2-40B4-BE49-F238E27FC236}">
                <a16:creationId xmlns:a16="http://schemas.microsoft.com/office/drawing/2014/main" id="{00000000-0008-0000-0100-00002A000000}"/>
              </a:ext>
            </a:extLst>
          </xdr:cNvPr>
          <xdr:cNvSpPr txBox="1">
            <a:spLocks noChangeArrowheads="1"/>
          </xdr:cNvSpPr>
        </xdr:nvSpPr>
        <xdr:spPr bwMode="auto">
          <a:xfrm>
            <a:off x="0" y="16405446"/>
            <a:ext cx="1601124" cy="42439"/>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43" name="Textfeld 11">
            <a:extLst>
              <a:ext uri="{FF2B5EF4-FFF2-40B4-BE49-F238E27FC236}">
                <a16:creationId xmlns:a16="http://schemas.microsoft.com/office/drawing/2014/main" id="{00000000-0008-0000-0100-00002B000000}"/>
              </a:ext>
            </a:extLst>
          </xdr:cNvPr>
          <xdr:cNvSpPr txBox="1">
            <a:spLocks noChangeArrowheads="1"/>
          </xdr:cNvSpPr>
        </xdr:nvSpPr>
        <xdr:spPr bwMode="auto">
          <a:xfrm>
            <a:off x="2425945" y="16395114"/>
            <a:ext cx="2561798" cy="503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Ulrich Rosenbaum</a:t>
            </a:r>
          </a:p>
          <a:p>
            <a:pPr algn="l" rtl="0">
              <a:defRPr sz="1000"/>
            </a:pPr>
            <a:r>
              <a:rPr lang="de-DE" sz="700" b="0" i="0" u="none" strike="noStrike" baseline="0">
                <a:solidFill>
                  <a:srgbClr val="000000"/>
                </a:solidFill>
                <a:latin typeface="Arial"/>
                <a:cs typeface="Arial"/>
              </a:rPr>
              <a:t>Vorstand: Sven Lixenfeld (Vorsitzender),</a:t>
            </a:r>
          </a:p>
          <a:p>
            <a:pPr algn="l" rtl="0">
              <a:defRPr sz="1000"/>
            </a:pPr>
            <a:r>
              <a:rPr lang="de-DE" sz="700" b="0" i="0" u="none" strike="noStrike" baseline="0">
                <a:solidFill>
                  <a:srgbClr val="000000"/>
                </a:solidFill>
                <a:latin typeface="Arial"/>
                <a:cs typeface="Arial"/>
              </a:rPr>
              <a:t>Norbert Eickermann, Silke Fuchs, Dr. Dominik Hennen, Dr. Christopher Lohmann, Fabian von Löbbecke, Thomas Lüer, Jens Warkentin</a:t>
            </a:r>
          </a:p>
        </xdr:txBody>
      </xdr:sp>
      <xdr:sp macro="" textlink="">
        <xdr:nvSpPr>
          <xdr:cNvPr id="44" name="Textfeld 10">
            <a:extLst>
              <a:ext uri="{FF2B5EF4-FFF2-40B4-BE49-F238E27FC236}">
                <a16:creationId xmlns:a16="http://schemas.microsoft.com/office/drawing/2014/main" id="{00000000-0008-0000-0100-00002C000000}"/>
              </a:ext>
            </a:extLst>
          </xdr:cNvPr>
          <xdr:cNvSpPr txBox="1">
            <a:spLocks noChangeArrowheads="1"/>
          </xdr:cNvSpPr>
        </xdr:nvSpPr>
        <xdr:spPr bwMode="auto">
          <a:xfrm>
            <a:off x="5317671" y="16405446"/>
            <a:ext cx="2280388" cy="42439"/>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144</xdr:row>
          <xdr:rowOff>47625</xdr:rowOff>
        </xdr:from>
        <xdr:to>
          <xdr:col>1</xdr:col>
          <xdr:colOff>314325</xdr:colOff>
          <xdr:row>144</xdr:row>
          <xdr:rowOff>266700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144</xdr:row>
          <xdr:rowOff>47625</xdr:rowOff>
        </xdr:from>
        <xdr:to>
          <xdr:col>2</xdr:col>
          <xdr:colOff>133350</xdr:colOff>
          <xdr:row>144</xdr:row>
          <xdr:rowOff>266700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144</xdr:row>
          <xdr:rowOff>47625</xdr:rowOff>
        </xdr:from>
        <xdr:to>
          <xdr:col>2</xdr:col>
          <xdr:colOff>695325</xdr:colOff>
          <xdr:row>144</xdr:row>
          <xdr:rowOff>266700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1254919</xdr:colOff>
      <xdr:row>1</xdr:row>
      <xdr:rowOff>38100</xdr:rowOff>
    </xdr:from>
    <xdr:to>
      <xdr:col>4</xdr:col>
      <xdr:colOff>523875</xdr:colOff>
      <xdr:row>6</xdr:row>
      <xdr:rowOff>114300</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1540669" y="228600"/>
          <a:ext cx="2983706" cy="1028700"/>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000" b="1" i="0" u="sng" strike="noStrike" baseline="0">
              <a:solidFill>
                <a:sysClr val="windowText" lastClr="000000"/>
              </a:solidFill>
              <a:latin typeface="Arial"/>
              <a:cs typeface="Arial"/>
            </a:rPr>
            <a:t>Beiblatt zur listenmäßigen Anmeldung</a:t>
          </a:r>
        </a:p>
        <a:p>
          <a:pPr algn="l" rtl="0">
            <a:defRPr sz="1000"/>
          </a:pPr>
          <a:r>
            <a:rPr lang="de-DE" sz="1000" b="1" i="0" u="sng" strike="noStrike" baseline="0">
              <a:solidFill>
                <a:sysClr val="windowText" lastClr="000000"/>
              </a:solidFill>
              <a:latin typeface="Arial"/>
              <a:cs typeface="Arial"/>
            </a:rPr>
            <a:t>für eine Direktversicherung </a:t>
          </a:r>
        </a:p>
        <a:p>
          <a:pPr algn="l" rtl="0">
            <a:defRPr sz="1000"/>
          </a:pPr>
          <a:r>
            <a:rPr lang="de-DE" sz="1000" b="1" i="0" u="sng" strike="noStrike" baseline="0">
              <a:solidFill>
                <a:sysClr val="windowText" lastClr="000000"/>
              </a:solidFill>
              <a:latin typeface="Arial"/>
              <a:cs typeface="Arial"/>
            </a:rPr>
            <a:t>innerhalb eines Kollektivvertrages bei der</a:t>
          </a:r>
        </a:p>
        <a:p>
          <a:pPr algn="l" rtl="0">
            <a:defRPr sz="1000"/>
          </a:pPr>
          <a:r>
            <a:rPr lang="de-DE" sz="1000" b="1" i="0" u="sng" strike="noStrike" baseline="0">
              <a:solidFill>
                <a:sysClr val="windowText" lastClr="000000"/>
              </a:solidFill>
              <a:latin typeface="Arial"/>
              <a:cs typeface="Arial"/>
            </a:rPr>
            <a:t>HDI Lebensversicherung AG</a:t>
          </a:r>
        </a:p>
        <a:p>
          <a:pPr algn="l" rtl="0">
            <a:defRPr sz="1000"/>
          </a:pPr>
          <a:r>
            <a:rPr lang="de-DE" sz="1000" b="0" i="0" u="none" strike="noStrike" baseline="0">
              <a:solidFill>
                <a:sysClr val="windowText" lastClr="000000"/>
              </a:solidFill>
              <a:latin typeface="Arial"/>
              <a:cs typeface="Arial"/>
            </a:rPr>
            <a:t>(Stand der listenmäßigen Meldung Oktober 2022)</a:t>
          </a:r>
        </a:p>
      </xdr:txBody>
    </xdr:sp>
    <xdr:clientData/>
  </xdr:twoCellAnchor>
  <xdr:twoCellAnchor>
    <xdr:from>
      <xdr:col>1</xdr:col>
      <xdr:colOff>19050</xdr:colOff>
      <xdr:row>0</xdr:row>
      <xdr:rowOff>142875</xdr:rowOff>
    </xdr:from>
    <xdr:to>
      <xdr:col>1</xdr:col>
      <xdr:colOff>1028700</xdr:colOff>
      <xdr:row>4</xdr:row>
      <xdr:rowOff>9525</xdr:rowOff>
    </xdr:to>
    <xdr:sp macro="" textlink="">
      <xdr:nvSpPr>
        <xdr:cNvPr id="16" name="Rechteck 15">
          <a:extLst>
            <a:ext uri="{FF2B5EF4-FFF2-40B4-BE49-F238E27FC236}">
              <a16:creationId xmlns:a16="http://schemas.microsoft.com/office/drawing/2014/main" id="{00000000-0008-0000-0300-000010000000}"/>
            </a:ext>
          </a:extLst>
        </xdr:cNvPr>
        <xdr:cNvSpPr/>
      </xdr:nvSpPr>
      <xdr:spPr>
        <a:xfrm>
          <a:off x="495300" y="142875"/>
          <a:ext cx="1009650" cy="5143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1</xdr:col>
      <xdr:colOff>180975</xdr:colOff>
      <xdr:row>1</xdr:row>
      <xdr:rowOff>104775</xdr:rowOff>
    </xdr:from>
    <xdr:to>
      <xdr:col>1</xdr:col>
      <xdr:colOff>762000</xdr:colOff>
      <xdr:row>3</xdr:row>
      <xdr:rowOff>95591</xdr:rowOff>
    </xdr:to>
    <xdr:pic>
      <xdr:nvPicPr>
        <xdr:cNvPr id="17" name="Grafik 7">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266700"/>
          <a:ext cx="714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142875</xdr:rowOff>
    </xdr:from>
    <xdr:to>
      <xdr:col>1</xdr:col>
      <xdr:colOff>1028700</xdr:colOff>
      <xdr:row>4</xdr:row>
      <xdr:rowOff>9525</xdr:rowOff>
    </xdr:to>
    <xdr:sp macro="" textlink="">
      <xdr:nvSpPr>
        <xdr:cNvPr id="6" name="Rechteck 5">
          <a:extLst>
            <a:ext uri="{FF2B5EF4-FFF2-40B4-BE49-F238E27FC236}">
              <a16:creationId xmlns:a16="http://schemas.microsoft.com/office/drawing/2014/main" id="{00000000-0008-0000-0400-000006000000}"/>
            </a:ext>
          </a:extLst>
        </xdr:cNvPr>
        <xdr:cNvSpPr/>
      </xdr:nvSpPr>
      <xdr:spPr>
        <a:xfrm>
          <a:off x="304800" y="142875"/>
          <a:ext cx="1009650" cy="6286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1</xdr:col>
      <xdr:colOff>180975</xdr:colOff>
      <xdr:row>1</xdr:row>
      <xdr:rowOff>104775</xdr:rowOff>
    </xdr:from>
    <xdr:to>
      <xdr:col>1</xdr:col>
      <xdr:colOff>762000</xdr:colOff>
      <xdr:row>3</xdr:row>
      <xdr:rowOff>95591</xdr:rowOff>
    </xdr:to>
    <xdr:pic>
      <xdr:nvPicPr>
        <xdr:cNvPr id="7" name="Grafik 7">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295275"/>
          <a:ext cx="581025" cy="37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142875</xdr:rowOff>
    </xdr:from>
    <xdr:to>
      <xdr:col>1</xdr:col>
      <xdr:colOff>1028700</xdr:colOff>
      <xdr:row>4</xdr:row>
      <xdr:rowOff>9525</xdr:rowOff>
    </xdr:to>
    <xdr:sp macro="" textlink="">
      <xdr:nvSpPr>
        <xdr:cNvPr id="2" name="Rechteck 1">
          <a:extLst>
            <a:ext uri="{FF2B5EF4-FFF2-40B4-BE49-F238E27FC236}">
              <a16:creationId xmlns:a16="http://schemas.microsoft.com/office/drawing/2014/main" id="{00000000-0008-0000-0500-000002000000}"/>
            </a:ext>
          </a:extLst>
        </xdr:cNvPr>
        <xdr:cNvSpPr/>
      </xdr:nvSpPr>
      <xdr:spPr>
        <a:xfrm>
          <a:off x="333375" y="142875"/>
          <a:ext cx="1009650" cy="6286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1</xdr:col>
      <xdr:colOff>180975</xdr:colOff>
      <xdr:row>1</xdr:row>
      <xdr:rowOff>104775</xdr:rowOff>
    </xdr:from>
    <xdr:to>
      <xdr:col>1</xdr:col>
      <xdr:colOff>762000</xdr:colOff>
      <xdr:row>3</xdr:row>
      <xdr:rowOff>95591</xdr:rowOff>
    </xdr:to>
    <xdr:pic>
      <xdr:nvPicPr>
        <xdr:cNvPr id="3" name="Grafik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95275"/>
          <a:ext cx="581025" cy="37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142875</xdr:rowOff>
    </xdr:from>
    <xdr:to>
      <xdr:col>1</xdr:col>
      <xdr:colOff>1028700</xdr:colOff>
      <xdr:row>4</xdr:row>
      <xdr:rowOff>9525</xdr:rowOff>
    </xdr:to>
    <xdr:sp macro="" textlink="">
      <xdr:nvSpPr>
        <xdr:cNvPr id="2" name="Rechteck 1">
          <a:extLst>
            <a:ext uri="{FF2B5EF4-FFF2-40B4-BE49-F238E27FC236}">
              <a16:creationId xmlns:a16="http://schemas.microsoft.com/office/drawing/2014/main" id="{00000000-0008-0000-0900-000002000000}"/>
            </a:ext>
          </a:extLst>
        </xdr:cNvPr>
        <xdr:cNvSpPr/>
      </xdr:nvSpPr>
      <xdr:spPr>
        <a:xfrm>
          <a:off x="333375" y="142875"/>
          <a:ext cx="1009650" cy="6286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1</xdr:col>
      <xdr:colOff>180975</xdr:colOff>
      <xdr:row>1</xdr:row>
      <xdr:rowOff>104775</xdr:rowOff>
    </xdr:from>
    <xdr:to>
      <xdr:col>1</xdr:col>
      <xdr:colOff>762000</xdr:colOff>
      <xdr:row>3</xdr:row>
      <xdr:rowOff>95591</xdr:rowOff>
    </xdr:to>
    <xdr:pic>
      <xdr:nvPicPr>
        <xdr:cNvPr id="3" name="Grafik 7">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95275"/>
          <a:ext cx="581025" cy="37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139">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grpSp>
      <xdr:nvGrpSpPr>
        <xdr:cNvPr id="3" name="Gruppieren 23">
          <a:extLst>
            <a:ext uri="{FF2B5EF4-FFF2-40B4-BE49-F238E27FC236}">
              <a16:creationId xmlns:a16="http://schemas.microsoft.com/office/drawing/2014/main" id="{00000000-0008-0000-0A00-000003000000}"/>
            </a:ext>
          </a:extLst>
        </xdr:cNvPr>
        <xdr:cNvGrpSpPr>
          <a:grpSpLocks/>
        </xdr:cNvGrpSpPr>
      </xdr:nvGrpSpPr>
      <xdr:grpSpPr bwMode="auto">
        <a:xfrm>
          <a:off x="0" y="0"/>
          <a:ext cx="0" cy="0"/>
          <a:chOff x="0" y="16383732"/>
          <a:chExt cx="7598059" cy="600076"/>
        </a:xfrm>
      </xdr:grpSpPr>
      <xdr:sp macro="" textlink="">
        <xdr:nvSpPr>
          <xdr:cNvPr id="4" name="Textfeld 10">
            <a:extLst>
              <a:ext uri="{FF2B5EF4-FFF2-40B4-BE49-F238E27FC236}">
                <a16:creationId xmlns:a16="http://schemas.microsoft.com/office/drawing/2014/main" id="{00000000-0008-0000-0A00-000004000000}"/>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5" name="Textfeld 11">
            <a:extLst>
              <a:ext uri="{FF2B5EF4-FFF2-40B4-BE49-F238E27FC236}">
                <a16:creationId xmlns:a16="http://schemas.microsoft.com/office/drawing/2014/main" id="{00000000-0008-0000-0A00-000005000000}"/>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Heinz-Peter Roß</a:t>
            </a:r>
          </a:p>
          <a:p>
            <a:pPr algn="l" rtl="0">
              <a:defRPr sz="1000"/>
            </a:pPr>
            <a:r>
              <a:rPr lang="de-DE" sz="700" b="0" i="0" u="none" strike="noStrike" baseline="0">
                <a:solidFill>
                  <a:srgbClr val="000000"/>
                </a:solidFill>
                <a:latin typeface="Arial"/>
                <a:cs typeface="Arial"/>
              </a:rPr>
              <a:t>Vorstand: Ulrich Rosenbaum (Vorsitzender),</a:t>
            </a:r>
          </a:p>
          <a:p>
            <a:pPr algn="l" rtl="0">
              <a:defRPr sz="1000"/>
            </a:pPr>
            <a:r>
              <a:rPr lang="de-DE" sz="700" b="0" i="0" u="none" strike="noStrike" baseline="0">
                <a:solidFill>
                  <a:srgbClr val="000000"/>
                </a:solidFill>
                <a:latin typeface="Arial"/>
                <a:cs typeface="Arial"/>
              </a:rPr>
              <a:t>Gerhard Frieg, Barbara Riebeling</a:t>
            </a:r>
          </a:p>
        </xdr:txBody>
      </xdr:sp>
      <xdr:sp macro="" textlink="">
        <xdr:nvSpPr>
          <xdr:cNvPr id="6" name="Textfeld 10">
            <a:extLst>
              <a:ext uri="{FF2B5EF4-FFF2-40B4-BE49-F238E27FC236}">
                <a16:creationId xmlns:a16="http://schemas.microsoft.com/office/drawing/2014/main" id="{00000000-0008-0000-0A00-000006000000}"/>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twoCellAnchor>
    <xdr:from>
      <xdr:col>0</xdr:col>
      <xdr:colOff>114300</xdr:colOff>
      <xdr:row>67</xdr:row>
      <xdr:rowOff>142875</xdr:rowOff>
    </xdr:from>
    <xdr:to>
      <xdr:col>9</xdr:col>
      <xdr:colOff>714375</xdr:colOff>
      <xdr:row>71</xdr:row>
      <xdr:rowOff>9525</xdr:rowOff>
    </xdr:to>
    <xdr:grpSp>
      <xdr:nvGrpSpPr>
        <xdr:cNvPr id="7" name="Gruppieren 23">
          <a:extLst>
            <a:ext uri="{FF2B5EF4-FFF2-40B4-BE49-F238E27FC236}">
              <a16:creationId xmlns:a16="http://schemas.microsoft.com/office/drawing/2014/main" id="{00000000-0008-0000-0A00-000007000000}"/>
            </a:ext>
          </a:extLst>
        </xdr:cNvPr>
        <xdr:cNvGrpSpPr>
          <a:grpSpLocks/>
        </xdr:cNvGrpSpPr>
      </xdr:nvGrpSpPr>
      <xdr:grpSpPr bwMode="auto">
        <a:xfrm>
          <a:off x="114300" y="49387125"/>
          <a:ext cx="7910513" cy="533400"/>
          <a:chOff x="0" y="16405163"/>
          <a:chExt cx="7598059" cy="578645"/>
        </a:xfrm>
      </xdr:grpSpPr>
      <xdr:sp macro="" textlink="">
        <xdr:nvSpPr>
          <xdr:cNvPr id="8" name="Textfeld 10">
            <a:extLst>
              <a:ext uri="{FF2B5EF4-FFF2-40B4-BE49-F238E27FC236}">
                <a16:creationId xmlns:a16="http://schemas.microsoft.com/office/drawing/2014/main" id="{00000000-0008-0000-0A00-000008000000}"/>
              </a:ext>
            </a:extLst>
          </xdr:cNvPr>
          <xdr:cNvSpPr txBox="1">
            <a:spLocks noChangeArrowheads="1"/>
          </xdr:cNvSpPr>
        </xdr:nvSpPr>
        <xdr:spPr bwMode="auto">
          <a:xfrm>
            <a:off x="0" y="16405163"/>
            <a:ext cx="1601124" cy="578645"/>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9" name="Textfeld 10">
            <a:extLst>
              <a:ext uri="{FF2B5EF4-FFF2-40B4-BE49-F238E27FC236}">
                <a16:creationId xmlns:a16="http://schemas.microsoft.com/office/drawing/2014/main" id="{00000000-0008-0000-0A00-000009000000}"/>
              </a:ext>
            </a:extLst>
          </xdr:cNvPr>
          <xdr:cNvSpPr txBox="1">
            <a:spLocks noChangeArrowheads="1"/>
          </xdr:cNvSpPr>
        </xdr:nvSpPr>
        <xdr:spPr bwMode="auto">
          <a:xfrm>
            <a:off x="5317671" y="16405163"/>
            <a:ext cx="2280388" cy="578645"/>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xdr:col>
          <xdr:colOff>314325</xdr:colOff>
          <xdr:row>57</xdr:row>
          <xdr:rowOff>28575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56</xdr:row>
          <xdr:rowOff>0</xdr:rowOff>
        </xdr:from>
        <xdr:to>
          <xdr:col>2</xdr:col>
          <xdr:colOff>133350</xdr:colOff>
          <xdr:row>57</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0</xdr:rowOff>
        </xdr:from>
        <xdr:to>
          <xdr:col>2</xdr:col>
          <xdr:colOff>695325</xdr:colOff>
          <xdr:row>57</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A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twoCellAnchor>
    <xdr:from>
      <xdr:col>3</xdr:col>
      <xdr:colOff>333375</xdr:colOff>
      <xdr:row>68</xdr:row>
      <xdr:rowOff>11905</xdr:rowOff>
    </xdr:from>
    <xdr:to>
      <xdr:col>6</xdr:col>
      <xdr:colOff>266700</xdr:colOff>
      <xdr:row>71</xdr:row>
      <xdr:rowOff>154780</xdr:rowOff>
    </xdr:to>
    <xdr:sp macro="" textlink="">
      <xdr:nvSpPr>
        <xdr:cNvPr id="13" name="Textfeld 11">
          <a:extLst>
            <a:ext uri="{FF2B5EF4-FFF2-40B4-BE49-F238E27FC236}">
              <a16:creationId xmlns:a16="http://schemas.microsoft.com/office/drawing/2014/main" id="{00000000-0008-0000-0A00-00000D000000}"/>
            </a:ext>
          </a:extLst>
        </xdr:cNvPr>
        <xdr:cNvSpPr txBox="1">
          <a:spLocks noChangeArrowheads="1"/>
        </xdr:cNvSpPr>
      </xdr:nvSpPr>
      <xdr:spPr bwMode="auto">
        <a:xfrm>
          <a:off x="2988469" y="49422843"/>
          <a:ext cx="2219325" cy="6429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Ulrich Rosenbaum</a:t>
          </a:r>
        </a:p>
        <a:p>
          <a:pPr algn="l" rtl="0">
            <a:defRPr sz="1000"/>
          </a:pPr>
          <a:r>
            <a:rPr lang="de-DE" sz="700" b="0" i="0" u="none" strike="noStrike" baseline="0">
              <a:solidFill>
                <a:srgbClr val="000000"/>
              </a:solidFill>
              <a:latin typeface="Arial"/>
              <a:cs typeface="Arial"/>
            </a:rPr>
            <a:t>Vorstand: Sven Lixenfeld (Vorsitzender), Norbert Eickermann, Silke Fuchs, Dr. Dominik Hennen,Dr. Christopher Lohmann, Fabian von Löbbecke, Thomas Lüer, Jens Warkentin</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1</xdr:col>
          <xdr:colOff>314325</xdr:colOff>
          <xdr:row>23</xdr:row>
          <xdr:rowOff>95250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A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22</xdr:row>
          <xdr:rowOff>47625</xdr:rowOff>
        </xdr:from>
        <xdr:to>
          <xdr:col>1</xdr:col>
          <xdr:colOff>752475</xdr:colOff>
          <xdr:row>23</xdr:row>
          <xdr:rowOff>95250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A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47625</xdr:rowOff>
        </xdr:from>
        <xdr:to>
          <xdr:col>2</xdr:col>
          <xdr:colOff>695325</xdr:colOff>
          <xdr:row>23</xdr:row>
          <xdr:rowOff>95250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A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1</xdr:col>
          <xdr:colOff>314325</xdr:colOff>
          <xdr:row>23</xdr:row>
          <xdr:rowOff>95250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A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22</xdr:row>
          <xdr:rowOff>47625</xdr:rowOff>
        </xdr:from>
        <xdr:to>
          <xdr:col>1</xdr:col>
          <xdr:colOff>752475</xdr:colOff>
          <xdr:row>23</xdr:row>
          <xdr:rowOff>95250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A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47625</xdr:rowOff>
        </xdr:from>
        <xdr:to>
          <xdr:col>2</xdr:col>
          <xdr:colOff>695325</xdr:colOff>
          <xdr:row>23</xdr:row>
          <xdr:rowOff>95250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A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vmlDrawing" Target="../drawings/vmlDrawing2.vml"/><Relationship Id="rId21" Type="http://schemas.openxmlformats.org/officeDocument/2006/relationships/ctrlProp" Target="../ctrlProps/ctrlProp10.xml"/><Relationship Id="rId7" Type="http://schemas.openxmlformats.org/officeDocument/2006/relationships/image" Target="../media/image4.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G157"/>
  <sheetViews>
    <sheetView zoomScaleNormal="100" zoomScaleSheetLayoutView="100" workbookViewId="0">
      <selection activeCell="C10" sqref="C10"/>
    </sheetView>
  </sheetViews>
  <sheetFormatPr baseColWidth="10" defaultColWidth="11.42578125" defaultRowHeight="12.75" x14ac:dyDescent="0.2"/>
  <cols>
    <col min="1" max="1" width="11.42578125" style="112"/>
    <col min="2" max="2" width="146.85546875" style="112" customWidth="1"/>
    <col min="3" max="14" width="11.42578125" style="112"/>
    <col min="15" max="33" width="11.42578125" style="111"/>
    <col min="34" max="16384" width="11.42578125" style="112"/>
  </cols>
  <sheetData>
    <row r="1" spans="1:33" x14ac:dyDescent="0.2">
      <c r="A1" s="110"/>
      <c r="B1" s="110"/>
      <c r="C1" s="110"/>
      <c r="D1" s="110"/>
      <c r="E1" s="110"/>
      <c r="F1" s="110"/>
      <c r="G1" s="110"/>
      <c r="H1" s="110"/>
      <c r="I1" s="110"/>
      <c r="J1" s="110"/>
      <c r="K1" s="110"/>
      <c r="L1" s="110"/>
      <c r="M1" s="110"/>
      <c r="N1" s="110"/>
    </row>
    <row r="2" spans="1:33" x14ac:dyDescent="0.2">
      <c r="A2" s="110"/>
      <c r="B2" s="110"/>
      <c r="C2" s="110"/>
      <c r="D2" s="110"/>
      <c r="E2" s="110"/>
      <c r="F2" s="110"/>
      <c r="G2" s="110"/>
      <c r="H2" s="110"/>
      <c r="I2" s="110"/>
      <c r="J2" s="110"/>
      <c r="K2" s="110"/>
      <c r="L2" s="110"/>
      <c r="M2" s="110"/>
      <c r="N2" s="110"/>
    </row>
    <row r="3" spans="1:33" x14ac:dyDescent="0.2">
      <c r="A3" s="110"/>
      <c r="B3" s="110"/>
      <c r="C3" s="110"/>
      <c r="D3" s="110"/>
      <c r="E3" s="110"/>
      <c r="F3" s="110"/>
      <c r="G3" s="110"/>
      <c r="H3" s="110"/>
      <c r="I3" s="110"/>
      <c r="J3" s="110"/>
      <c r="K3" s="110"/>
      <c r="L3" s="110"/>
      <c r="M3" s="110"/>
      <c r="N3" s="110"/>
    </row>
    <row r="4" spans="1:33" x14ac:dyDescent="0.2">
      <c r="A4" s="110"/>
      <c r="B4" s="110"/>
      <c r="C4" s="110"/>
      <c r="D4" s="110"/>
      <c r="E4" s="110"/>
      <c r="F4" s="110"/>
      <c r="G4" s="110"/>
      <c r="H4" s="110"/>
      <c r="I4" s="110"/>
      <c r="J4" s="110"/>
      <c r="K4" s="110"/>
      <c r="L4" s="110"/>
      <c r="M4" s="110"/>
      <c r="N4" s="110"/>
    </row>
    <row r="5" spans="1:33" x14ac:dyDescent="0.2">
      <c r="A5" s="110"/>
      <c r="B5" s="110"/>
      <c r="C5" s="110"/>
      <c r="D5" s="110"/>
      <c r="E5" s="110"/>
      <c r="F5" s="110"/>
      <c r="G5" s="110"/>
      <c r="H5" s="110"/>
      <c r="I5" s="110"/>
      <c r="J5" s="110"/>
      <c r="K5" s="110"/>
      <c r="L5" s="110"/>
      <c r="M5" s="110"/>
      <c r="N5" s="110"/>
    </row>
    <row r="6" spans="1:33" x14ac:dyDescent="0.2">
      <c r="A6" s="110"/>
      <c r="B6" s="110"/>
      <c r="C6" s="110"/>
      <c r="D6" s="110"/>
      <c r="E6" s="110"/>
      <c r="F6" s="110"/>
      <c r="G6" s="110"/>
      <c r="H6" s="110"/>
      <c r="I6" s="110"/>
      <c r="J6" s="110"/>
      <c r="K6" s="110"/>
      <c r="L6" s="110"/>
      <c r="M6" s="110"/>
      <c r="N6" s="110"/>
    </row>
    <row r="7" spans="1:33" x14ac:dyDescent="0.2">
      <c r="A7" s="113" t="s">
        <v>327</v>
      </c>
      <c r="B7" s="114"/>
      <c r="C7" s="114"/>
      <c r="D7" s="114"/>
      <c r="E7" s="114"/>
      <c r="F7" s="114"/>
      <c r="G7" s="114"/>
      <c r="H7" s="114"/>
      <c r="I7" s="114"/>
      <c r="J7" s="114"/>
      <c r="K7" s="114"/>
      <c r="L7" s="114"/>
      <c r="M7" s="114"/>
      <c r="N7" s="114"/>
    </row>
    <row r="8" spans="1:33" x14ac:dyDescent="0.2">
      <c r="A8" s="114"/>
      <c r="B8" s="114"/>
      <c r="C8" s="114"/>
      <c r="D8" s="114"/>
      <c r="E8" s="114"/>
      <c r="F8" s="114"/>
      <c r="G8" s="114"/>
      <c r="H8" s="114"/>
      <c r="I8" s="114"/>
      <c r="J8" s="114"/>
      <c r="K8" s="114"/>
      <c r="L8" s="114"/>
      <c r="M8" s="114"/>
      <c r="N8" s="114"/>
    </row>
    <row r="9" spans="1:33" s="238" customFormat="1" ht="18" x14ac:dyDescent="0.25">
      <c r="A9" s="314" t="s">
        <v>524</v>
      </c>
      <c r="B9" s="314" t="s">
        <v>525</v>
      </c>
      <c r="C9" s="315"/>
      <c r="D9" s="315"/>
      <c r="E9" s="315"/>
      <c r="F9" s="315"/>
      <c r="G9" s="315"/>
      <c r="H9" s="315"/>
      <c r="I9" s="315"/>
      <c r="J9" s="315"/>
      <c r="K9" s="315"/>
      <c r="L9" s="315"/>
      <c r="M9" s="315"/>
      <c r="N9" s="315"/>
      <c r="O9" s="237"/>
      <c r="P9" s="237"/>
      <c r="Q9" s="237"/>
      <c r="R9" s="237"/>
      <c r="S9" s="237"/>
      <c r="T9" s="237"/>
      <c r="U9" s="237"/>
      <c r="V9" s="237"/>
      <c r="W9" s="237"/>
      <c r="X9" s="237"/>
      <c r="Y9" s="237"/>
      <c r="Z9" s="237"/>
      <c r="AA9" s="237"/>
      <c r="AB9" s="237"/>
      <c r="AC9" s="237"/>
      <c r="AD9" s="237"/>
      <c r="AE9" s="237"/>
      <c r="AF9" s="237"/>
      <c r="AG9" s="237"/>
    </row>
    <row r="10" spans="1:33" ht="38.25" x14ac:dyDescent="0.2">
      <c r="A10" s="316">
        <v>1</v>
      </c>
      <c r="B10" s="317" t="s">
        <v>587</v>
      </c>
      <c r="C10" s="313"/>
      <c r="D10" s="313"/>
      <c r="E10" s="313"/>
      <c r="F10" s="313"/>
      <c r="G10" s="313"/>
      <c r="H10" s="313"/>
      <c r="I10" s="313"/>
      <c r="J10" s="313"/>
      <c r="K10" s="313"/>
      <c r="L10" s="313"/>
      <c r="M10" s="313"/>
      <c r="N10" s="313"/>
    </row>
    <row r="11" spans="1:33" x14ac:dyDescent="0.2">
      <c r="A11" s="316">
        <v>2</v>
      </c>
      <c r="B11" s="317" t="s">
        <v>526</v>
      </c>
      <c r="C11" s="313"/>
      <c r="D11" s="313"/>
      <c r="E11" s="313"/>
      <c r="F11" s="313"/>
      <c r="G11" s="313"/>
      <c r="H11" s="313"/>
      <c r="I11" s="313"/>
      <c r="J11" s="313"/>
      <c r="K11" s="313"/>
      <c r="L11" s="313"/>
      <c r="M11" s="313"/>
      <c r="N11" s="313"/>
    </row>
    <row r="12" spans="1:33" x14ac:dyDescent="0.2">
      <c r="A12" s="316">
        <v>3</v>
      </c>
      <c r="B12" s="317" t="s">
        <v>527</v>
      </c>
      <c r="C12" s="313"/>
      <c r="D12" s="313"/>
      <c r="E12" s="313"/>
      <c r="F12" s="313"/>
      <c r="G12" s="313"/>
      <c r="H12" s="313"/>
      <c r="I12" s="313"/>
      <c r="J12" s="313"/>
      <c r="K12" s="313"/>
      <c r="L12" s="313"/>
      <c r="M12" s="313"/>
      <c r="N12" s="313"/>
    </row>
    <row r="13" spans="1:33" x14ac:dyDescent="0.2">
      <c r="A13" s="316">
        <v>4</v>
      </c>
      <c r="B13" s="317" t="s">
        <v>528</v>
      </c>
      <c r="C13" s="313"/>
      <c r="D13" s="313"/>
      <c r="E13" s="313"/>
      <c r="F13" s="313"/>
      <c r="G13" s="313"/>
      <c r="H13" s="313"/>
      <c r="I13" s="313"/>
      <c r="J13" s="313"/>
      <c r="K13" s="313"/>
      <c r="L13" s="313"/>
      <c r="M13" s="313"/>
      <c r="N13" s="313"/>
    </row>
    <row r="14" spans="1:33" ht="25.5" x14ac:dyDescent="0.2">
      <c r="A14" s="316">
        <v>5</v>
      </c>
      <c r="B14" s="317" t="s">
        <v>531</v>
      </c>
      <c r="C14" s="313"/>
      <c r="D14" s="313"/>
      <c r="E14" s="313"/>
      <c r="F14" s="313"/>
      <c r="G14" s="313"/>
      <c r="H14" s="313"/>
      <c r="I14" s="313"/>
      <c r="J14" s="313"/>
      <c r="K14" s="313"/>
      <c r="L14" s="313"/>
      <c r="M14" s="313"/>
      <c r="N14" s="313"/>
    </row>
    <row r="15" spans="1:33" x14ac:dyDescent="0.2">
      <c r="A15" s="316">
        <v>6</v>
      </c>
      <c r="B15" s="317" t="s">
        <v>529</v>
      </c>
      <c r="C15" s="313"/>
      <c r="D15" s="313"/>
      <c r="E15" s="313"/>
      <c r="F15" s="313"/>
      <c r="G15" s="313"/>
      <c r="H15" s="313"/>
      <c r="I15" s="313"/>
      <c r="J15" s="313"/>
      <c r="K15" s="313"/>
      <c r="L15" s="313"/>
      <c r="M15" s="313"/>
      <c r="N15" s="313"/>
    </row>
    <row r="16" spans="1:33" ht="38.25" x14ac:dyDescent="0.2">
      <c r="A16" s="316">
        <v>7</v>
      </c>
      <c r="B16" s="317" t="s">
        <v>530</v>
      </c>
      <c r="C16" s="313"/>
      <c r="D16" s="313"/>
      <c r="E16" s="313"/>
      <c r="F16" s="313"/>
      <c r="G16" s="313"/>
      <c r="H16" s="313"/>
      <c r="I16" s="313"/>
      <c r="J16" s="313"/>
      <c r="K16" s="313"/>
      <c r="L16" s="313"/>
      <c r="M16" s="313"/>
      <c r="N16" s="313"/>
    </row>
    <row r="17" spans="1:14" x14ac:dyDescent="0.2">
      <c r="A17" s="316">
        <v>8</v>
      </c>
      <c r="B17" s="317" t="s">
        <v>532</v>
      </c>
      <c r="C17" s="313"/>
      <c r="D17" s="313"/>
      <c r="E17" s="313"/>
      <c r="F17" s="313"/>
      <c r="G17" s="313"/>
      <c r="H17" s="313"/>
      <c r="I17" s="313"/>
      <c r="J17" s="313"/>
      <c r="K17" s="313"/>
      <c r="L17" s="313"/>
      <c r="M17" s="313"/>
      <c r="N17" s="313"/>
    </row>
    <row r="18" spans="1:14" x14ac:dyDescent="0.2">
      <c r="A18" s="114"/>
      <c r="B18" s="114"/>
      <c r="C18" s="114"/>
      <c r="D18" s="114"/>
      <c r="E18" s="114"/>
      <c r="F18" s="114"/>
      <c r="G18" s="114"/>
      <c r="H18" s="114"/>
      <c r="I18" s="114"/>
      <c r="J18" s="114"/>
      <c r="K18" s="114"/>
      <c r="L18" s="114"/>
      <c r="M18" s="114"/>
      <c r="N18" s="114"/>
    </row>
    <row r="19" spans="1:14" x14ac:dyDescent="0.2">
      <c r="A19" s="115"/>
      <c r="B19" s="114"/>
      <c r="C19" s="114"/>
      <c r="D19" s="114"/>
      <c r="E19" s="114"/>
      <c r="F19" s="114"/>
      <c r="G19" s="114"/>
      <c r="H19" s="114"/>
      <c r="I19" s="114"/>
      <c r="J19" s="114"/>
      <c r="K19" s="114"/>
      <c r="L19" s="114"/>
      <c r="M19" s="114"/>
      <c r="N19" s="114"/>
    </row>
    <row r="20" spans="1:14" x14ac:dyDescent="0.2">
      <c r="A20" s="113" t="s">
        <v>328</v>
      </c>
      <c r="B20" s="114"/>
      <c r="C20" s="114"/>
      <c r="D20" s="114"/>
      <c r="E20" s="114"/>
      <c r="F20" s="114"/>
      <c r="G20" s="114"/>
      <c r="H20" s="114"/>
      <c r="I20" s="114"/>
      <c r="J20" s="114"/>
      <c r="K20" s="114"/>
      <c r="L20" s="114"/>
      <c r="M20" s="114"/>
      <c r="N20" s="114"/>
    </row>
    <row r="21" spans="1:14" x14ac:dyDescent="0.2">
      <c r="A21" s="114"/>
      <c r="B21" s="114"/>
      <c r="C21" s="114"/>
      <c r="D21" s="114"/>
      <c r="E21" s="114"/>
      <c r="F21" s="114"/>
      <c r="G21" s="114"/>
      <c r="H21" s="114"/>
      <c r="I21" s="114"/>
      <c r="J21" s="114"/>
      <c r="K21" s="114"/>
      <c r="L21" s="114"/>
      <c r="M21" s="114"/>
      <c r="N21" s="114"/>
    </row>
    <row r="22" spans="1:14" x14ac:dyDescent="0.2">
      <c r="A22" s="116" t="s">
        <v>329</v>
      </c>
      <c r="B22" s="114"/>
      <c r="C22" s="114"/>
      <c r="D22" s="114"/>
      <c r="E22" s="114"/>
      <c r="F22" s="114"/>
      <c r="G22" s="114"/>
      <c r="H22" s="114"/>
      <c r="I22" s="114"/>
      <c r="J22" s="114"/>
      <c r="K22" s="114"/>
      <c r="L22" s="114"/>
      <c r="M22" s="114"/>
      <c r="N22" s="114"/>
    </row>
    <row r="23" spans="1:14" x14ac:dyDescent="0.2">
      <c r="A23" s="115"/>
      <c r="B23" s="117" t="s">
        <v>0</v>
      </c>
      <c r="C23" s="110"/>
      <c r="D23" s="114"/>
      <c r="E23" s="114"/>
      <c r="F23" s="114"/>
      <c r="G23" s="114"/>
      <c r="H23" s="114"/>
      <c r="I23" s="114"/>
      <c r="J23" s="114"/>
      <c r="K23" s="114"/>
      <c r="L23" s="114"/>
      <c r="M23" s="114"/>
      <c r="N23" s="114"/>
    </row>
    <row r="24" spans="1:14" x14ac:dyDescent="0.2">
      <c r="A24" s="115"/>
      <c r="B24" s="117" t="s">
        <v>1</v>
      </c>
      <c r="C24" s="110"/>
      <c r="D24" s="114"/>
      <c r="E24" s="114"/>
      <c r="F24" s="114"/>
      <c r="G24" s="114"/>
      <c r="H24" s="114"/>
      <c r="I24" s="114"/>
      <c r="J24" s="114"/>
      <c r="K24" s="114"/>
      <c r="L24" s="114"/>
      <c r="M24" s="114"/>
      <c r="N24" s="114"/>
    </row>
    <row r="25" spans="1:14" x14ac:dyDescent="0.2">
      <c r="A25" s="115"/>
      <c r="B25" s="117" t="s">
        <v>2</v>
      </c>
      <c r="C25" s="110"/>
      <c r="D25" s="114"/>
      <c r="E25" s="114"/>
      <c r="F25" s="114"/>
      <c r="G25" s="114"/>
      <c r="H25" s="114"/>
      <c r="I25" s="114"/>
      <c r="J25" s="114"/>
      <c r="K25" s="114"/>
      <c r="L25" s="114"/>
      <c r="M25" s="114"/>
      <c r="N25" s="114"/>
    </row>
    <row r="26" spans="1:14" x14ac:dyDescent="0.2">
      <c r="A26" s="115"/>
      <c r="B26" s="117" t="s">
        <v>3</v>
      </c>
      <c r="C26" s="110"/>
      <c r="D26" s="114"/>
      <c r="E26" s="114"/>
      <c r="F26" s="114"/>
      <c r="G26" s="114"/>
      <c r="H26" s="114"/>
      <c r="I26" s="114"/>
      <c r="J26" s="114"/>
      <c r="K26" s="114"/>
      <c r="L26" s="114"/>
      <c r="M26" s="114"/>
      <c r="N26" s="114"/>
    </row>
    <row r="27" spans="1:14" x14ac:dyDescent="0.2">
      <c r="A27" s="115"/>
      <c r="B27" s="117" t="s">
        <v>523</v>
      </c>
      <c r="C27" s="110"/>
      <c r="D27" s="114"/>
      <c r="E27" s="114"/>
      <c r="F27" s="114"/>
      <c r="G27" s="114"/>
      <c r="H27" s="114"/>
      <c r="I27" s="114"/>
      <c r="J27" s="114"/>
      <c r="K27" s="114"/>
      <c r="L27" s="114"/>
      <c r="M27" s="114"/>
      <c r="N27" s="114"/>
    </row>
    <row r="28" spans="1:14" x14ac:dyDescent="0.2">
      <c r="A28" s="114"/>
      <c r="B28" s="114"/>
      <c r="C28" s="114"/>
      <c r="D28" s="114"/>
      <c r="E28" s="114"/>
      <c r="F28" s="114"/>
      <c r="G28" s="114"/>
      <c r="H28" s="114"/>
      <c r="I28" s="114"/>
      <c r="J28" s="114"/>
      <c r="K28" s="114"/>
      <c r="L28" s="114"/>
      <c r="M28" s="114"/>
      <c r="N28" s="114"/>
    </row>
    <row r="29" spans="1:14" x14ac:dyDescent="0.2">
      <c r="A29" s="114" t="s">
        <v>330</v>
      </c>
      <c r="B29" s="114"/>
      <c r="C29" s="114"/>
      <c r="D29" s="114"/>
      <c r="E29" s="114"/>
      <c r="F29" s="114"/>
      <c r="G29" s="114"/>
      <c r="H29" s="114"/>
      <c r="I29" s="114"/>
      <c r="J29" s="114"/>
      <c r="K29" s="114"/>
      <c r="L29" s="114"/>
      <c r="M29" s="114"/>
      <c r="N29" s="114"/>
    </row>
    <row r="30" spans="1:14" x14ac:dyDescent="0.2">
      <c r="A30" s="114" t="s">
        <v>0</v>
      </c>
      <c r="B30" s="114"/>
      <c r="C30" s="114"/>
      <c r="D30" s="114"/>
      <c r="E30" s="114"/>
      <c r="F30" s="114"/>
      <c r="G30" s="114"/>
      <c r="H30" s="114"/>
      <c r="I30" s="114"/>
      <c r="J30" s="114"/>
      <c r="K30" s="114"/>
      <c r="L30" s="114"/>
      <c r="M30" s="114"/>
      <c r="N30" s="114"/>
    </row>
    <row r="31" spans="1:14" x14ac:dyDescent="0.2">
      <c r="A31" s="110"/>
      <c r="B31" s="110"/>
      <c r="C31" s="110"/>
      <c r="D31" s="110"/>
      <c r="E31" s="110"/>
      <c r="F31" s="110"/>
      <c r="G31" s="110"/>
      <c r="H31" s="110"/>
      <c r="I31" s="110"/>
      <c r="J31" s="110"/>
      <c r="K31" s="110"/>
      <c r="L31" s="110"/>
      <c r="M31" s="110"/>
      <c r="N31" s="110"/>
    </row>
    <row r="32" spans="1:14" x14ac:dyDescent="0.2">
      <c r="A32" s="111"/>
      <c r="B32" s="111"/>
      <c r="C32" s="111"/>
      <c r="D32" s="111"/>
      <c r="E32" s="111"/>
      <c r="F32" s="111"/>
      <c r="G32" s="111"/>
      <c r="H32" s="111"/>
      <c r="I32" s="111"/>
      <c r="J32" s="111"/>
      <c r="K32" s="111"/>
      <c r="L32" s="111"/>
      <c r="M32" s="111"/>
      <c r="N32" s="111"/>
    </row>
    <row r="33" spans="1:14" x14ac:dyDescent="0.2">
      <c r="A33" s="111"/>
      <c r="B33" s="111"/>
      <c r="C33" s="111"/>
      <c r="D33" s="111"/>
      <c r="E33" s="111"/>
      <c r="F33" s="111"/>
      <c r="G33" s="111"/>
      <c r="H33" s="111"/>
      <c r="I33" s="111"/>
      <c r="J33" s="111"/>
      <c r="K33" s="111"/>
      <c r="L33" s="111"/>
      <c r="M33" s="111"/>
      <c r="N33" s="111"/>
    </row>
    <row r="34" spans="1:14" x14ac:dyDescent="0.2">
      <c r="A34" s="111"/>
      <c r="B34" s="111"/>
      <c r="C34" s="111"/>
      <c r="D34" s="111"/>
      <c r="E34" s="111"/>
      <c r="F34" s="111"/>
      <c r="G34" s="111"/>
      <c r="H34" s="111"/>
      <c r="I34" s="111"/>
      <c r="J34" s="111"/>
      <c r="K34" s="111"/>
      <c r="L34" s="111"/>
      <c r="M34" s="111"/>
      <c r="N34" s="111"/>
    </row>
    <row r="35" spans="1:14" x14ac:dyDescent="0.2">
      <c r="A35" s="111"/>
      <c r="B35" s="111"/>
      <c r="C35" s="111"/>
      <c r="D35" s="111"/>
      <c r="E35" s="111"/>
      <c r="F35" s="111"/>
      <c r="G35" s="111"/>
      <c r="H35" s="111"/>
      <c r="I35" s="111"/>
      <c r="J35" s="111"/>
      <c r="K35" s="111"/>
      <c r="L35" s="111"/>
      <c r="M35" s="111"/>
      <c r="N35" s="111"/>
    </row>
    <row r="36" spans="1:14" x14ac:dyDescent="0.2">
      <c r="A36" s="111"/>
      <c r="B36" s="111"/>
      <c r="C36" s="111"/>
      <c r="D36" s="111"/>
      <c r="E36" s="111"/>
      <c r="F36" s="111"/>
      <c r="G36" s="111"/>
      <c r="H36" s="111"/>
      <c r="I36" s="111"/>
      <c r="J36" s="111"/>
      <c r="K36" s="111"/>
      <c r="L36" s="111"/>
      <c r="M36" s="111"/>
      <c r="N36" s="111"/>
    </row>
    <row r="37" spans="1:14" x14ac:dyDescent="0.2">
      <c r="A37" s="111"/>
      <c r="B37" s="111"/>
      <c r="C37" s="111"/>
      <c r="D37" s="111"/>
      <c r="E37" s="111"/>
      <c r="F37" s="111"/>
      <c r="G37" s="111"/>
      <c r="H37" s="111"/>
      <c r="I37" s="111"/>
      <c r="J37" s="111"/>
      <c r="K37" s="111"/>
      <c r="L37" s="111"/>
      <c r="M37" s="111"/>
      <c r="N37" s="111"/>
    </row>
    <row r="38" spans="1:14" x14ac:dyDescent="0.2">
      <c r="A38" s="111"/>
      <c r="B38" s="111"/>
      <c r="C38" s="111"/>
      <c r="D38" s="111"/>
      <c r="E38" s="111"/>
      <c r="F38" s="111"/>
      <c r="G38" s="111"/>
      <c r="H38" s="111"/>
      <c r="I38" s="111"/>
      <c r="J38" s="111"/>
      <c r="K38" s="111"/>
      <c r="L38" s="111"/>
      <c r="M38" s="111"/>
      <c r="N38" s="111"/>
    </row>
    <row r="39" spans="1:14" x14ac:dyDescent="0.2">
      <c r="A39" s="111"/>
      <c r="B39" s="111"/>
      <c r="C39" s="111"/>
      <c r="D39" s="111"/>
      <c r="E39" s="111"/>
      <c r="F39" s="111"/>
      <c r="G39" s="111"/>
      <c r="H39" s="111"/>
      <c r="I39" s="111"/>
      <c r="J39" s="111"/>
      <c r="K39" s="111"/>
      <c r="L39" s="111"/>
      <c r="M39" s="111"/>
      <c r="N39" s="111"/>
    </row>
    <row r="40" spans="1:14" x14ac:dyDescent="0.2">
      <c r="A40" s="111"/>
      <c r="B40" s="111"/>
      <c r="C40" s="111"/>
      <c r="D40" s="111"/>
      <c r="E40" s="111"/>
      <c r="F40" s="111"/>
      <c r="G40" s="111"/>
      <c r="H40" s="111"/>
      <c r="I40" s="111"/>
      <c r="J40" s="111"/>
      <c r="K40" s="111"/>
      <c r="L40" s="111"/>
      <c r="M40" s="111"/>
      <c r="N40" s="111"/>
    </row>
    <row r="41" spans="1:14" x14ac:dyDescent="0.2">
      <c r="A41" s="111"/>
      <c r="B41" s="111"/>
      <c r="C41" s="111"/>
      <c r="D41" s="111"/>
      <c r="E41" s="111"/>
      <c r="F41" s="111"/>
      <c r="G41" s="111"/>
      <c r="H41" s="111"/>
      <c r="I41" s="111"/>
      <c r="J41" s="111"/>
      <c r="K41" s="111"/>
      <c r="L41" s="111"/>
      <c r="M41" s="111"/>
      <c r="N41" s="111"/>
    </row>
    <row r="42" spans="1:14" x14ac:dyDescent="0.2">
      <c r="A42" s="111"/>
      <c r="B42" s="111"/>
      <c r="C42" s="111"/>
      <c r="D42" s="111"/>
      <c r="E42" s="111"/>
      <c r="F42" s="111"/>
      <c r="G42" s="111"/>
      <c r="H42" s="111"/>
      <c r="I42" s="111"/>
      <c r="J42" s="111"/>
      <c r="K42" s="111"/>
      <c r="L42" s="111"/>
      <c r="M42" s="111"/>
      <c r="N42" s="111"/>
    </row>
    <row r="43" spans="1:14" x14ac:dyDescent="0.2">
      <c r="A43" s="111"/>
      <c r="B43" s="111"/>
      <c r="C43" s="111"/>
      <c r="D43" s="111"/>
      <c r="E43" s="111"/>
      <c r="F43" s="111"/>
      <c r="G43" s="111"/>
      <c r="H43" s="111"/>
      <c r="I43" s="111"/>
      <c r="J43" s="111"/>
      <c r="K43" s="111"/>
      <c r="L43" s="111"/>
      <c r="M43" s="111"/>
      <c r="N43" s="111"/>
    </row>
    <row r="44" spans="1:14" x14ac:dyDescent="0.2">
      <c r="A44" s="111"/>
      <c r="B44" s="111"/>
      <c r="C44" s="111"/>
      <c r="D44" s="111"/>
      <c r="E44" s="111"/>
      <c r="F44" s="111"/>
      <c r="G44" s="111"/>
      <c r="H44" s="111"/>
      <c r="I44" s="111"/>
      <c r="J44" s="111"/>
      <c r="K44" s="111"/>
      <c r="L44" s="111"/>
      <c r="M44" s="111"/>
      <c r="N44" s="111"/>
    </row>
    <row r="45" spans="1:14" x14ac:dyDescent="0.2">
      <c r="A45" s="111"/>
      <c r="B45" s="111"/>
      <c r="C45" s="111"/>
      <c r="D45" s="111"/>
      <c r="E45" s="111"/>
      <c r="F45" s="111"/>
      <c r="G45" s="111"/>
      <c r="H45" s="111"/>
      <c r="I45" s="111"/>
      <c r="J45" s="111"/>
      <c r="K45" s="111"/>
      <c r="L45" s="111"/>
      <c r="M45" s="111"/>
      <c r="N45" s="111"/>
    </row>
    <row r="46" spans="1:14" x14ac:dyDescent="0.2">
      <c r="A46" s="111"/>
      <c r="B46" s="111"/>
      <c r="C46" s="111"/>
      <c r="D46" s="111"/>
      <c r="E46" s="111"/>
      <c r="F46" s="111"/>
      <c r="G46" s="111"/>
      <c r="H46" s="111"/>
      <c r="I46" s="111"/>
      <c r="J46" s="111"/>
      <c r="K46" s="111"/>
      <c r="L46" s="111"/>
      <c r="M46" s="111"/>
      <c r="N46" s="111"/>
    </row>
    <row r="47" spans="1:14" x14ac:dyDescent="0.2">
      <c r="A47" s="111"/>
      <c r="B47" s="111"/>
      <c r="C47" s="111"/>
      <c r="D47" s="111"/>
      <c r="E47" s="111"/>
      <c r="F47" s="111"/>
      <c r="G47" s="111"/>
      <c r="H47" s="111"/>
      <c r="I47" s="111"/>
      <c r="J47" s="111"/>
      <c r="K47" s="111"/>
      <c r="L47" s="111"/>
      <c r="M47" s="111"/>
      <c r="N47" s="111"/>
    </row>
    <row r="48" spans="1:14" x14ac:dyDescent="0.2">
      <c r="A48" s="111"/>
      <c r="B48" s="111"/>
      <c r="C48" s="111"/>
      <c r="D48" s="111"/>
      <c r="E48" s="111"/>
      <c r="F48" s="111"/>
      <c r="G48" s="111"/>
      <c r="H48" s="111"/>
      <c r="I48" s="111"/>
      <c r="J48" s="111"/>
      <c r="K48" s="111"/>
      <c r="L48" s="111"/>
      <c r="M48" s="111"/>
      <c r="N48" s="111"/>
    </row>
    <row r="49" spans="1:14" x14ac:dyDescent="0.2">
      <c r="A49" s="111"/>
      <c r="B49" s="111"/>
      <c r="C49" s="111"/>
      <c r="D49" s="111"/>
      <c r="E49" s="111"/>
      <c r="F49" s="111"/>
      <c r="G49" s="111"/>
      <c r="H49" s="111"/>
      <c r="I49" s="111"/>
      <c r="J49" s="111"/>
      <c r="K49" s="111"/>
      <c r="L49" s="111"/>
      <c r="M49" s="111"/>
      <c r="N49" s="111"/>
    </row>
    <row r="50" spans="1:14" x14ac:dyDescent="0.2">
      <c r="A50" s="111"/>
      <c r="B50" s="111"/>
      <c r="C50" s="111"/>
      <c r="D50" s="111"/>
      <c r="E50" s="111"/>
      <c r="F50" s="111"/>
      <c r="G50" s="111"/>
      <c r="H50" s="111"/>
      <c r="I50" s="111"/>
      <c r="J50" s="111"/>
      <c r="K50" s="111"/>
      <c r="L50" s="111"/>
      <c r="M50" s="111"/>
      <c r="N50" s="111"/>
    </row>
    <row r="51" spans="1:14" x14ac:dyDescent="0.2">
      <c r="A51" s="111"/>
      <c r="B51" s="111"/>
      <c r="C51" s="111"/>
      <c r="D51" s="111"/>
      <c r="E51" s="111"/>
      <c r="F51" s="111"/>
      <c r="G51" s="111"/>
      <c r="H51" s="111"/>
      <c r="I51" s="111"/>
      <c r="J51" s="111"/>
      <c r="K51" s="111"/>
      <c r="L51" s="111"/>
      <c r="M51" s="111"/>
      <c r="N51" s="111"/>
    </row>
    <row r="52" spans="1:14" x14ac:dyDescent="0.2">
      <c r="A52" s="111"/>
      <c r="B52" s="111"/>
      <c r="C52" s="111"/>
      <c r="D52" s="111"/>
      <c r="E52" s="111"/>
      <c r="F52" s="111"/>
      <c r="G52" s="111"/>
      <c r="H52" s="111"/>
      <c r="I52" s="111"/>
      <c r="J52" s="111"/>
      <c r="K52" s="111"/>
      <c r="L52" s="111"/>
      <c r="M52" s="111"/>
      <c r="N52" s="111"/>
    </row>
    <row r="53" spans="1:14" x14ac:dyDescent="0.2">
      <c r="A53" s="111"/>
      <c r="B53" s="111"/>
      <c r="C53" s="111"/>
      <c r="D53" s="111"/>
      <c r="E53" s="111"/>
      <c r="F53" s="111"/>
      <c r="G53" s="111"/>
      <c r="H53" s="111"/>
      <c r="I53" s="111"/>
      <c r="J53" s="111"/>
      <c r="K53" s="111"/>
      <c r="L53" s="111"/>
      <c r="M53" s="111"/>
      <c r="N53" s="111"/>
    </row>
    <row r="54" spans="1:14" x14ac:dyDescent="0.2">
      <c r="A54" s="111"/>
      <c r="B54" s="111"/>
      <c r="C54" s="111"/>
      <c r="D54" s="111"/>
      <c r="E54" s="111"/>
      <c r="F54" s="111"/>
      <c r="G54" s="111"/>
      <c r="H54" s="111"/>
      <c r="I54" s="111"/>
      <c r="J54" s="111"/>
      <c r="K54" s="111"/>
      <c r="L54" s="111"/>
      <c r="M54" s="111"/>
      <c r="N54" s="111"/>
    </row>
    <row r="55" spans="1:14" x14ac:dyDescent="0.2">
      <c r="A55" s="111"/>
      <c r="B55" s="111"/>
      <c r="C55" s="111"/>
      <c r="D55" s="111"/>
      <c r="E55" s="111"/>
      <c r="F55" s="111"/>
      <c r="G55" s="111"/>
      <c r="H55" s="111"/>
      <c r="I55" s="111"/>
      <c r="J55" s="111"/>
      <c r="K55" s="111"/>
      <c r="L55" s="111"/>
      <c r="M55" s="111"/>
      <c r="N55" s="111"/>
    </row>
    <row r="56" spans="1:14" x14ac:dyDescent="0.2">
      <c r="A56" s="111"/>
      <c r="B56" s="111"/>
      <c r="C56" s="111"/>
      <c r="D56" s="111"/>
      <c r="E56" s="111"/>
      <c r="F56" s="111"/>
      <c r="G56" s="111"/>
      <c r="H56" s="111"/>
      <c r="I56" s="111"/>
      <c r="J56" s="111"/>
      <c r="K56" s="111"/>
      <c r="L56" s="111"/>
      <c r="M56" s="111"/>
      <c r="N56" s="111"/>
    </row>
    <row r="57" spans="1:14" x14ac:dyDescent="0.2">
      <c r="A57" s="111"/>
      <c r="B57" s="111"/>
      <c r="C57" s="111"/>
      <c r="D57" s="111"/>
      <c r="E57" s="111"/>
      <c r="F57" s="111"/>
      <c r="G57" s="111"/>
      <c r="H57" s="111"/>
      <c r="I57" s="111"/>
      <c r="J57" s="111"/>
      <c r="K57" s="111"/>
      <c r="L57" s="111"/>
      <c r="M57" s="111"/>
      <c r="N57" s="111"/>
    </row>
    <row r="58" spans="1:14" x14ac:dyDescent="0.2">
      <c r="A58" s="111"/>
      <c r="B58" s="111"/>
      <c r="C58" s="111"/>
      <c r="D58" s="111"/>
      <c r="E58" s="111"/>
      <c r="F58" s="111"/>
      <c r="G58" s="111"/>
      <c r="H58" s="111"/>
      <c r="I58" s="111"/>
      <c r="J58" s="111"/>
      <c r="K58" s="111"/>
      <c r="L58" s="111"/>
      <c r="M58" s="111"/>
      <c r="N58" s="111"/>
    </row>
    <row r="59" spans="1:14" x14ac:dyDescent="0.2">
      <c r="A59" s="111"/>
      <c r="B59" s="111"/>
      <c r="C59" s="111"/>
      <c r="D59" s="111"/>
      <c r="E59" s="111"/>
      <c r="F59" s="111"/>
      <c r="G59" s="111"/>
      <c r="H59" s="111"/>
      <c r="I59" s="111"/>
      <c r="J59" s="111"/>
      <c r="K59" s="111"/>
      <c r="L59" s="111"/>
      <c r="M59" s="111"/>
      <c r="N59" s="111"/>
    </row>
    <row r="60" spans="1:14" x14ac:dyDescent="0.2">
      <c r="A60" s="111"/>
      <c r="B60" s="111"/>
      <c r="C60" s="111"/>
      <c r="D60" s="111"/>
      <c r="E60" s="111"/>
      <c r="F60" s="111"/>
      <c r="G60" s="111"/>
      <c r="H60" s="111"/>
      <c r="I60" s="111"/>
      <c r="J60" s="111"/>
      <c r="K60" s="111"/>
      <c r="L60" s="111"/>
      <c r="M60" s="111"/>
      <c r="N60" s="111"/>
    </row>
    <row r="61" spans="1:14" x14ac:dyDescent="0.2">
      <c r="A61" s="111"/>
      <c r="B61" s="111"/>
      <c r="C61" s="111"/>
      <c r="D61" s="111"/>
      <c r="E61" s="111"/>
      <c r="F61" s="111"/>
      <c r="G61" s="111"/>
      <c r="H61" s="111"/>
      <c r="I61" s="111"/>
      <c r="J61" s="111"/>
      <c r="K61" s="111"/>
      <c r="L61" s="111"/>
      <c r="M61" s="111"/>
      <c r="N61" s="111"/>
    </row>
    <row r="62" spans="1:14" x14ac:dyDescent="0.2">
      <c r="A62" s="111"/>
      <c r="B62" s="111"/>
      <c r="C62" s="111"/>
      <c r="D62" s="111"/>
      <c r="E62" s="111"/>
      <c r="F62" s="111"/>
      <c r="G62" s="111"/>
      <c r="H62" s="111"/>
      <c r="I62" s="111"/>
      <c r="J62" s="111"/>
      <c r="K62" s="111"/>
      <c r="L62" s="111"/>
      <c r="M62" s="111"/>
      <c r="N62" s="111"/>
    </row>
    <row r="63" spans="1:14" x14ac:dyDescent="0.2">
      <c r="A63" s="111"/>
      <c r="B63" s="111"/>
      <c r="C63" s="111"/>
      <c r="D63" s="111"/>
      <c r="E63" s="111"/>
      <c r="F63" s="111"/>
      <c r="G63" s="111"/>
      <c r="H63" s="111"/>
      <c r="I63" s="111"/>
      <c r="J63" s="111"/>
      <c r="K63" s="111"/>
      <c r="L63" s="111"/>
      <c r="M63" s="111"/>
      <c r="N63" s="111"/>
    </row>
    <row r="64" spans="1:14" x14ac:dyDescent="0.2">
      <c r="A64" s="111"/>
      <c r="B64" s="111"/>
      <c r="C64" s="111"/>
      <c r="D64" s="111"/>
      <c r="E64" s="111"/>
      <c r="F64" s="111"/>
      <c r="G64" s="111"/>
      <c r="H64" s="111"/>
      <c r="I64" s="111"/>
      <c r="J64" s="111"/>
      <c r="K64" s="111"/>
      <c r="L64" s="111"/>
      <c r="M64" s="111"/>
      <c r="N64" s="111"/>
    </row>
    <row r="65" spans="1:14" x14ac:dyDescent="0.2">
      <c r="A65" s="111"/>
      <c r="B65" s="111"/>
      <c r="C65" s="111"/>
      <c r="D65" s="111"/>
      <c r="E65" s="111"/>
      <c r="F65" s="111"/>
      <c r="G65" s="111"/>
      <c r="H65" s="111"/>
      <c r="I65" s="111"/>
      <c r="J65" s="111"/>
      <c r="K65" s="111"/>
      <c r="L65" s="111"/>
      <c r="M65" s="111"/>
      <c r="N65" s="111"/>
    </row>
    <row r="66" spans="1:14" x14ac:dyDescent="0.2">
      <c r="A66" s="111"/>
      <c r="B66" s="111"/>
      <c r="C66" s="111"/>
      <c r="D66" s="111"/>
      <c r="E66" s="111"/>
      <c r="F66" s="111"/>
      <c r="G66" s="111"/>
      <c r="H66" s="111"/>
      <c r="I66" s="111"/>
      <c r="J66" s="111"/>
      <c r="K66" s="111"/>
      <c r="L66" s="111"/>
      <c r="M66" s="111"/>
      <c r="N66" s="111"/>
    </row>
    <row r="67" spans="1:14" x14ac:dyDescent="0.2">
      <c r="A67" s="111"/>
      <c r="B67" s="111"/>
      <c r="C67" s="111"/>
      <c r="D67" s="111"/>
      <c r="E67" s="111"/>
      <c r="F67" s="111"/>
      <c r="G67" s="111"/>
      <c r="H67" s="111"/>
      <c r="I67" s="111"/>
      <c r="J67" s="111"/>
      <c r="K67" s="111"/>
      <c r="L67" s="111"/>
      <c r="M67" s="111"/>
      <c r="N67" s="111"/>
    </row>
    <row r="68" spans="1:14" x14ac:dyDescent="0.2">
      <c r="A68" s="111"/>
      <c r="B68" s="111"/>
      <c r="C68" s="111"/>
      <c r="D68" s="111"/>
      <c r="E68" s="111"/>
      <c r="F68" s="111"/>
      <c r="G68" s="111"/>
      <c r="H68" s="111"/>
      <c r="I68" s="111"/>
      <c r="J68" s="111"/>
      <c r="K68" s="111"/>
      <c r="L68" s="111"/>
      <c r="M68" s="111"/>
      <c r="N68" s="111"/>
    </row>
    <row r="69" spans="1:14" x14ac:dyDescent="0.2">
      <c r="A69" s="111"/>
      <c r="B69" s="111"/>
      <c r="C69" s="111"/>
      <c r="D69" s="111"/>
      <c r="E69" s="111"/>
      <c r="F69" s="111"/>
      <c r="G69" s="111"/>
      <c r="H69" s="111"/>
      <c r="I69" s="111"/>
      <c r="J69" s="111"/>
      <c r="K69" s="111"/>
      <c r="L69" s="111"/>
      <c r="M69" s="111"/>
      <c r="N69" s="111"/>
    </row>
    <row r="70" spans="1:14" x14ac:dyDescent="0.2">
      <c r="A70" s="111"/>
      <c r="B70" s="111"/>
      <c r="C70" s="111"/>
      <c r="D70" s="111"/>
      <c r="E70" s="111"/>
      <c r="F70" s="111"/>
      <c r="G70" s="111"/>
      <c r="H70" s="111"/>
      <c r="I70" s="111"/>
      <c r="J70" s="111"/>
      <c r="K70" s="111"/>
      <c r="L70" s="111"/>
      <c r="M70" s="111"/>
      <c r="N70" s="111"/>
    </row>
    <row r="71" spans="1:14" x14ac:dyDescent="0.2">
      <c r="A71" s="111"/>
      <c r="B71" s="111"/>
      <c r="C71" s="111"/>
      <c r="D71" s="111"/>
      <c r="E71" s="111"/>
      <c r="F71" s="111"/>
      <c r="G71" s="111"/>
      <c r="H71" s="111"/>
      <c r="I71" s="111"/>
      <c r="J71" s="111"/>
      <c r="K71" s="111"/>
      <c r="L71" s="111"/>
      <c r="M71" s="111"/>
      <c r="N71" s="111"/>
    </row>
    <row r="72" spans="1:14" x14ac:dyDescent="0.2">
      <c r="A72" s="111"/>
      <c r="B72" s="111"/>
      <c r="C72" s="111"/>
      <c r="D72" s="111"/>
      <c r="E72" s="111"/>
      <c r="F72" s="111"/>
      <c r="G72" s="111"/>
      <c r="H72" s="111"/>
      <c r="I72" s="111"/>
      <c r="J72" s="111"/>
      <c r="K72" s="111"/>
      <c r="L72" s="111"/>
      <c r="M72" s="111"/>
      <c r="N72" s="111"/>
    </row>
    <row r="73" spans="1:14" x14ac:dyDescent="0.2">
      <c r="A73" s="111"/>
      <c r="B73" s="111"/>
      <c r="C73" s="111"/>
      <c r="D73" s="111"/>
      <c r="E73" s="111"/>
      <c r="F73" s="111"/>
      <c r="G73" s="111"/>
      <c r="H73" s="111"/>
      <c r="I73" s="111"/>
      <c r="J73" s="111"/>
      <c r="K73" s="111"/>
      <c r="L73" s="111"/>
      <c r="M73" s="111"/>
      <c r="N73" s="111"/>
    </row>
    <row r="74" spans="1:14" x14ac:dyDescent="0.2">
      <c r="A74" s="111"/>
      <c r="B74" s="111"/>
      <c r="C74" s="111"/>
      <c r="D74" s="111"/>
      <c r="E74" s="111"/>
      <c r="F74" s="111"/>
      <c r="G74" s="111"/>
      <c r="H74" s="111"/>
      <c r="I74" s="111"/>
      <c r="J74" s="111"/>
      <c r="K74" s="111"/>
      <c r="L74" s="111"/>
      <c r="M74" s="111"/>
      <c r="N74" s="111"/>
    </row>
    <row r="75" spans="1:14" x14ac:dyDescent="0.2">
      <c r="A75" s="111"/>
      <c r="B75" s="111"/>
      <c r="C75" s="111"/>
      <c r="D75" s="111"/>
      <c r="E75" s="111"/>
      <c r="F75" s="111"/>
      <c r="G75" s="111"/>
      <c r="H75" s="111"/>
      <c r="I75" s="111"/>
      <c r="J75" s="111"/>
      <c r="K75" s="111"/>
      <c r="L75" s="111"/>
      <c r="M75" s="111"/>
      <c r="N75" s="111"/>
    </row>
    <row r="76" spans="1:14" x14ac:dyDescent="0.2">
      <c r="A76" s="111"/>
      <c r="B76" s="111"/>
      <c r="C76" s="111"/>
      <c r="D76" s="111"/>
      <c r="E76" s="111"/>
      <c r="F76" s="111"/>
      <c r="G76" s="111"/>
      <c r="H76" s="111"/>
      <c r="I76" s="111"/>
      <c r="J76" s="111"/>
      <c r="K76" s="111"/>
      <c r="L76" s="111"/>
      <c r="M76" s="111"/>
      <c r="N76" s="111"/>
    </row>
    <row r="77" spans="1:14" x14ac:dyDescent="0.2">
      <c r="A77" s="111"/>
      <c r="B77" s="111"/>
      <c r="C77" s="111"/>
      <c r="D77" s="111"/>
      <c r="E77" s="111"/>
      <c r="F77" s="111"/>
      <c r="G77" s="111"/>
      <c r="H77" s="111"/>
      <c r="I77" s="111"/>
      <c r="J77" s="111"/>
      <c r="K77" s="111"/>
      <c r="L77" s="111"/>
      <c r="M77" s="111"/>
      <c r="N77" s="111"/>
    </row>
    <row r="78" spans="1:14" x14ac:dyDescent="0.2">
      <c r="A78" s="111"/>
      <c r="B78" s="111"/>
      <c r="C78" s="111"/>
      <c r="D78" s="111"/>
      <c r="E78" s="111"/>
      <c r="F78" s="111"/>
      <c r="G78" s="111"/>
      <c r="H78" s="111"/>
      <c r="I78" s="111"/>
      <c r="J78" s="111"/>
      <c r="K78" s="111"/>
      <c r="L78" s="111"/>
      <c r="M78" s="111"/>
      <c r="N78" s="111"/>
    </row>
    <row r="79" spans="1:14" x14ac:dyDescent="0.2">
      <c r="A79" s="111"/>
      <c r="B79" s="111"/>
      <c r="C79" s="111"/>
      <c r="D79" s="111"/>
      <c r="E79" s="111"/>
      <c r="F79" s="111"/>
      <c r="G79" s="111"/>
      <c r="H79" s="111"/>
      <c r="I79" s="111"/>
      <c r="J79" s="111"/>
      <c r="K79" s="111"/>
      <c r="L79" s="111"/>
      <c r="M79" s="111"/>
      <c r="N79" s="111"/>
    </row>
    <row r="80" spans="1:14" x14ac:dyDescent="0.2">
      <c r="A80" s="111"/>
      <c r="B80" s="111"/>
      <c r="C80" s="111"/>
      <c r="D80" s="111"/>
      <c r="E80" s="111"/>
      <c r="F80" s="111"/>
      <c r="G80" s="111"/>
      <c r="H80" s="111"/>
      <c r="I80" s="111"/>
      <c r="J80" s="111"/>
      <c r="K80" s="111"/>
      <c r="L80" s="111"/>
      <c r="M80" s="111"/>
      <c r="N80" s="111"/>
    </row>
    <row r="81" spans="1:14" x14ac:dyDescent="0.2">
      <c r="A81" s="111"/>
      <c r="B81" s="111"/>
      <c r="C81" s="111"/>
      <c r="D81" s="111"/>
      <c r="E81" s="111"/>
      <c r="F81" s="111"/>
      <c r="G81" s="111"/>
      <c r="H81" s="111"/>
      <c r="I81" s="111"/>
      <c r="J81" s="111"/>
      <c r="K81" s="111"/>
      <c r="L81" s="111"/>
      <c r="M81" s="111"/>
      <c r="N81" s="111"/>
    </row>
    <row r="82" spans="1:14" x14ac:dyDescent="0.2">
      <c r="A82" s="111"/>
      <c r="B82" s="111"/>
      <c r="C82" s="111"/>
      <c r="D82" s="111"/>
      <c r="E82" s="111"/>
      <c r="F82" s="111"/>
      <c r="G82" s="111"/>
      <c r="H82" s="111"/>
      <c r="I82" s="111"/>
      <c r="J82" s="111"/>
      <c r="K82" s="111"/>
      <c r="L82" s="111"/>
      <c r="M82" s="111"/>
      <c r="N82" s="111"/>
    </row>
    <row r="83" spans="1:14" x14ac:dyDescent="0.2">
      <c r="A83" s="111"/>
      <c r="B83" s="111"/>
      <c r="C83" s="111"/>
      <c r="D83" s="111"/>
      <c r="E83" s="111"/>
      <c r="F83" s="111"/>
      <c r="G83" s="111"/>
      <c r="H83" s="111"/>
      <c r="I83" s="111"/>
      <c r="J83" s="111"/>
      <c r="K83" s="111"/>
      <c r="L83" s="111"/>
      <c r="M83" s="111"/>
      <c r="N83" s="111"/>
    </row>
    <row r="84" spans="1:14" x14ac:dyDescent="0.2">
      <c r="A84" s="111"/>
      <c r="B84" s="111"/>
      <c r="C84" s="111"/>
      <c r="D84" s="111"/>
      <c r="E84" s="111"/>
      <c r="F84" s="111"/>
      <c r="G84" s="111"/>
      <c r="H84" s="111"/>
      <c r="I84" s="111"/>
      <c r="J84" s="111"/>
      <c r="K84" s="111"/>
      <c r="L84" s="111"/>
      <c r="M84" s="111"/>
      <c r="N84" s="111"/>
    </row>
    <row r="85" spans="1:14" x14ac:dyDescent="0.2">
      <c r="A85" s="111"/>
      <c r="B85" s="111"/>
      <c r="C85" s="111"/>
      <c r="D85" s="111"/>
      <c r="E85" s="111"/>
      <c r="F85" s="111"/>
      <c r="G85" s="111"/>
      <c r="H85" s="111"/>
      <c r="I85" s="111"/>
      <c r="J85" s="111"/>
      <c r="K85" s="111"/>
      <c r="L85" s="111"/>
      <c r="M85" s="111"/>
      <c r="N85" s="111"/>
    </row>
    <row r="86" spans="1:14" x14ac:dyDescent="0.2">
      <c r="A86" s="111"/>
      <c r="B86" s="111"/>
      <c r="C86" s="111"/>
      <c r="D86" s="111"/>
      <c r="E86" s="111"/>
      <c r="F86" s="111"/>
      <c r="G86" s="111"/>
      <c r="H86" s="111"/>
      <c r="I86" s="111"/>
      <c r="J86" s="111"/>
      <c r="K86" s="111"/>
      <c r="L86" s="111"/>
      <c r="M86" s="111"/>
      <c r="N86" s="111"/>
    </row>
    <row r="87" spans="1:14" x14ac:dyDescent="0.2">
      <c r="A87" s="111"/>
      <c r="B87" s="111"/>
      <c r="C87" s="111"/>
      <c r="D87" s="111"/>
      <c r="E87" s="111"/>
      <c r="F87" s="111"/>
      <c r="G87" s="111"/>
      <c r="H87" s="111"/>
      <c r="I87" s="111"/>
      <c r="J87" s="111"/>
      <c r="K87" s="111"/>
      <c r="L87" s="111"/>
      <c r="M87" s="111"/>
      <c r="N87" s="111"/>
    </row>
    <row r="88" spans="1:14" x14ac:dyDescent="0.2">
      <c r="A88" s="111"/>
      <c r="B88" s="111"/>
      <c r="C88" s="111"/>
      <c r="D88" s="111"/>
      <c r="E88" s="111"/>
      <c r="F88" s="111"/>
      <c r="G88" s="111"/>
      <c r="H88" s="111"/>
      <c r="I88" s="111"/>
      <c r="J88" s="111"/>
      <c r="K88" s="111"/>
      <c r="L88" s="111"/>
      <c r="M88" s="111"/>
      <c r="N88" s="111"/>
    </row>
    <row r="89" spans="1:14" x14ac:dyDescent="0.2">
      <c r="A89" s="111"/>
      <c r="B89" s="111"/>
      <c r="C89" s="111"/>
      <c r="D89" s="111"/>
      <c r="E89" s="111"/>
      <c r="F89" s="111"/>
      <c r="G89" s="111"/>
      <c r="H89" s="111"/>
      <c r="I89" s="111"/>
      <c r="J89" s="111"/>
      <c r="K89" s="111"/>
      <c r="L89" s="111"/>
      <c r="M89" s="111"/>
      <c r="N89" s="111"/>
    </row>
    <row r="90" spans="1:14" x14ac:dyDescent="0.2">
      <c r="A90" s="111"/>
      <c r="B90" s="111"/>
      <c r="C90" s="111"/>
      <c r="D90" s="111"/>
      <c r="E90" s="111"/>
      <c r="F90" s="111"/>
      <c r="G90" s="111"/>
      <c r="H90" s="111"/>
      <c r="I90" s="111"/>
      <c r="J90" s="111"/>
      <c r="K90" s="111"/>
      <c r="L90" s="111"/>
      <c r="M90" s="111"/>
      <c r="N90" s="111"/>
    </row>
    <row r="91" spans="1:14" x14ac:dyDescent="0.2">
      <c r="A91" s="111"/>
      <c r="B91" s="111"/>
      <c r="C91" s="111"/>
      <c r="D91" s="111"/>
      <c r="E91" s="111"/>
      <c r="F91" s="111"/>
      <c r="G91" s="111"/>
      <c r="H91" s="111"/>
      <c r="I91" s="111"/>
      <c r="J91" s="111"/>
      <c r="K91" s="111"/>
      <c r="L91" s="111"/>
      <c r="M91" s="111"/>
      <c r="N91" s="111"/>
    </row>
    <row r="92" spans="1:14" x14ac:dyDescent="0.2">
      <c r="A92" s="111"/>
      <c r="B92" s="111"/>
      <c r="C92" s="111"/>
      <c r="D92" s="111"/>
      <c r="E92" s="111"/>
      <c r="F92" s="111"/>
      <c r="G92" s="111"/>
      <c r="H92" s="111"/>
      <c r="I92" s="111"/>
      <c r="J92" s="111"/>
      <c r="K92" s="111"/>
      <c r="L92" s="111"/>
      <c r="M92" s="111"/>
      <c r="N92" s="111"/>
    </row>
    <row r="93" spans="1:14" x14ac:dyDescent="0.2">
      <c r="A93" s="111"/>
      <c r="B93" s="111"/>
      <c r="C93" s="111"/>
      <c r="D93" s="111"/>
      <c r="E93" s="111"/>
      <c r="F93" s="111"/>
      <c r="G93" s="111"/>
      <c r="H93" s="111"/>
      <c r="I93" s="111"/>
      <c r="J93" s="111"/>
      <c r="K93" s="111"/>
      <c r="L93" s="111"/>
      <c r="M93" s="111"/>
      <c r="N93" s="111"/>
    </row>
    <row r="94" spans="1:14" x14ac:dyDescent="0.2">
      <c r="A94" s="111"/>
      <c r="B94" s="111"/>
      <c r="C94" s="111"/>
      <c r="D94" s="111"/>
      <c r="E94" s="111"/>
      <c r="F94" s="111"/>
      <c r="G94" s="111"/>
      <c r="H94" s="111"/>
      <c r="I94" s="111"/>
      <c r="J94" s="111"/>
      <c r="K94" s="111"/>
      <c r="L94" s="111"/>
      <c r="M94" s="111"/>
      <c r="N94" s="111"/>
    </row>
    <row r="95" spans="1:14" x14ac:dyDescent="0.2">
      <c r="A95" s="111"/>
      <c r="B95" s="111"/>
      <c r="C95" s="111"/>
      <c r="D95" s="111"/>
      <c r="E95" s="111"/>
      <c r="F95" s="111"/>
      <c r="G95" s="111"/>
      <c r="H95" s="111"/>
      <c r="I95" s="111"/>
      <c r="J95" s="111"/>
      <c r="K95" s="111"/>
      <c r="L95" s="111"/>
      <c r="M95" s="111"/>
      <c r="N95" s="111"/>
    </row>
    <row r="96" spans="1:14" x14ac:dyDescent="0.2">
      <c r="A96" s="111"/>
      <c r="B96" s="111"/>
      <c r="C96" s="111"/>
      <c r="D96" s="111"/>
      <c r="E96" s="111"/>
      <c r="F96" s="111"/>
      <c r="G96" s="111"/>
      <c r="H96" s="111"/>
      <c r="I96" s="111"/>
      <c r="J96" s="111"/>
      <c r="K96" s="111"/>
      <c r="L96" s="111"/>
      <c r="M96" s="111"/>
      <c r="N96" s="111"/>
    </row>
    <row r="97" spans="1:14" x14ac:dyDescent="0.2">
      <c r="A97" s="111"/>
      <c r="B97" s="111"/>
      <c r="C97" s="111"/>
      <c r="D97" s="111"/>
      <c r="E97" s="111"/>
      <c r="F97" s="111"/>
      <c r="G97" s="111"/>
      <c r="H97" s="111"/>
      <c r="I97" s="111"/>
      <c r="J97" s="111"/>
      <c r="K97" s="111"/>
      <c r="L97" s="111"/>
      <c r="M97" s="111"/>
      <c r="N97" s="111"/>
    </row>
    <row r="98" spans="1:14" x14ac:dyDescent="0.2">
      <c r="A98" s="111"/>
      <c r="B98" s="111"/>
      <c r="C98" s="111"/>
      <c r="D98" s="111"/>
      <c r="E98" s="111"/>
      <c r="F98" s="111"/>
      <c r="G98" s="111"/>
      <c r="H98" s="111"/>
      <c r="I98" s="111"/>
      <c r="J98" s="111"/>
      <c r="K98" s="111"/>
      <c r="L98" s="111"/>
      <c r="M98" s="111"/>
      <c r="N98" s="111"/>
    </row>
    <row r="99" spans="1:14" x14ac:dyDescent="0.2">
      <c r="A99" s="111"/>
      <c r="B99" s="111"/>
      <c r="C99" s="111"/>
      <c r="D99" s="111"/>
      <c r="E99" s="111"/>
      <c r="F99" s="111"/>
      <c r="G99" s="111"/>
      <c r="H99" s="111"/>
      <c r="I99" s="111"/>
      <c r="J99" s="111"/>
      <c r="K99" s="111"/>
      <c r="L99" s="111"/>
      <c r="M99" s="111"/>
      <c r="N99" s="111"/>
    </row>
    <row r="100" spans="1:14" x14ac:dyDescent="0.2">
      <c r="A100" s="111"/>
      <c r="B100" s="111"/>
      <c r="C100" s="111"/>
      <c r="D100" s="111"/>
      <c r="E100" s="111"/>
      <c r="F100" s="111"/>
      <c r="G100" s="111"/>
      <c r="H100" s="111"/>
      <c r="I100" s="111"/>
      <c r="J100" s="111"/>
      <c r="K100" s="111"/>
      <c r="L100" s="111"/>
      <c r="M100" s="111"/>
      <c r="N100" s="111"/>
    </row>
    <row r="101" spans="1:14" x14ac:dyDescent="0.2">
      <c r="A101" s="111"/>
      <c r="B101" s="111"/>
      <c r="C101" s="111"/>
      <c r="D101" s="111"/>
      <c r="E101" s="111"/>
      <c r="F101" s="111"/>
      <c r="G101" s="111"/>
      <c r="H101" s="111"/>
      <c r="I101" s="111"/>
      <c r="J101" s="111"/>
      <c r="K101" s="111"/>
      <c r="L101" s="111"/>
      <c r="M101" s="111"/>
      <c r="N101" s="111"/>
    </row>
    <row r="102" spans="1:14" x14ac:dyDescent="0.2">
      <c r="A102" s="111"/>
      <c r="B102" s="111"/>
      <c r="C102" s="111"/>
      <c r="D102" s="111"/>
      <c r="E102" s="111"/>
      <c r="F102" s="111"/>
      <c r="G102" s="111"/>
      <c r="H102" s="111"/>
      <c r="I102" s="111"/>
      <c r="J102" s="111"/>
      <c r="K102" s="111"/>
      <c r="L102" s="111"/>
      <c r="M102" s="111"/>
      <c r="N102" s="111"/>
    </row>
    <row r="103" spans="1:14" x14ac:dyDescent="0.2">
      <c r="A103" s="111"/>
      <c r="B103" s="111"/>
      <c r="C103" s="111"/>
      <c r="D103" s="111"/>
      <c r="E103" s="111"/>
      <c r="F103" s="111"/>
      <c r="G103" s="111"/>
      <c r="H103" s="111"/>
      <c r="I103" s="111"/>
      <c r="J103" s="111"/>
      <c r="K103" s="111"/>
      <c r="L103" s="111"/>
      <c r="M103" s="111"/>
      <c r="N103" s="111"/>
    </row>
    <row r="104" spans="1:14" x14ac:dyDescent="0.2">
      <c r="A104" s="111"/>
      <c r="B104" s="111"/>
      <c r="C104" s="111"/>
      <c r="D104" s="111"/>
      <c r="E104" s="111"/>
      <c r="F104" s="111"/>
      <c r="G104" s="111"/>
      <c r="H104" s="111"/>
      <c r="I104" s="111"/>
      <c r="J104" s="111"/>
      <c r="K104" s="111"/>
      <c r="L104" s="111"/>
      <c r="M104" s="111"/>
      <c r="N104" s="111"/>
    </row>
    <row r="105" spans="1:14" x14ac:dyDescent="0.2">
      <c r="A105" s="111"/>
      <c r="B105" s="111"/>
      <c r="C105" s="111"/>
      <c r="D105" s="111"/>
      <c r="E105" s="111"/>
      <c r="F105" s="111"/>
      <c r="G105" s="111"/>
      <c r="H105" s="111"/>
      <c r="I105" s="111"/>
      <c r="J105" s="111"/>
      <c r="K105" s="111"/>
      <c r="L105" s="111"/>
      <c r="M105" s="111"/>
      <c r="N105" s="111"/>
    </row>
    <row r="106" spans="1:14" x14ac:dyDescent="0.2">
      <c r="A106" s="111"/>
      <c r="B106" s="111"/>
      <c r="C106" s="111"/>
      <c r="D106" s="111"/>
      <c r="E106" s="111"/>
      <c r="F106" s="111"/>
      <c r="G106" s="111"/>
      <c r="H106" s="111"/>
      <c r="I106" s="111"/>
      <c r="J106" s="111"/>
      <c r="K106" s="111"/>
      <c r="L106" s="111"/>
      <c r="M106" s="111"/>
      <c r="N106" s="111"/>
    </row>
    <row r="107" spans="1:14" x14ac:dyDescent="0.2">
      <c r="A107" s="111"/>
      <c r="B107" s="111"/>
      <c r="C107" s="111"/>
      <c r="D107" s="111"/>
      <c r="E107" s="111"/>
      <c r="F107" s="111"/>
      <c r="G107" s="111"/>
      <c r="H107" s="111"/>
      <c r="I107" s="111"/>
      <c r="J107" s="111"/>
      <c r="K107" s="111"/>
      <c r="L107" s="111"/>
      <c r="M107" s="111"/>
      <c r="N107" s="111"/>
    </row>
    <row r="108" spans="1:14" x14ac:dyDescent="0.2">
      <c r="A108" s="111"/>
      <c r="B108" s="111"/>
      <c r="C108" s="111"/>
      <c r="D108" s="111"/>
      <c r="E108" s="111"/>
      <c r="F108" s="111"/>
      <c r="G108" s="111"/>
      <c r="H108" s="111"/>
      <c r="I108" s="111"/>
      <c r="J108" s="111"/>
      <c r="K108" s="111"/>
      <c r="L108" s="111"/>
      <c r="M108" s="111"/>
      <c r="N108" s="111"/>
    </row>
    <row r="109" spans="1:14" x14ac:dyDescent="0.2">
      <c r="A109" s="111"/>
      <c r="B109" s="111"/>
      <c r="C109" s="111"/>
      <c r="D109" s="111"/>
      <c r="E109" s="111"/>
      <c r="F109" s="111"/>
      <c r="G109" s="111"/>
      <c r="H109" s="111"/>
      <c r="I109" s="111"/>
      <c r="J109" s="111"/>
      <c r="K109" s="111"/>
      <c r="L109" s="111"/>
      <c r="M109" s="111"/>
      <c r="N109" s="111"/>
    </row>
    <row r="110" spans="1:14" x14ac:dyDescent="0.2">
      <c r="A110" s="111"/>
      <c r="B110" s="111"/>
      <c r="C110" s="111"/>
      <c r="D110" s="111"/>
      <c r="E110" s="111"/>
      <c r="F110" s="111"/>
      <c r="G110" s="111"/>
      <c r="H110" s="111"/>
      <c r="I110" s="111"/>
      <c r="J110" s="111"/>
      <c r="K110" s="111"/>
      <c r="L110" s="111"/>
      <c r="M110" s="111"/>
      <c r="N110" s="111"/>
    </row>
    <row r="111" spans="1:14" x14ac:dyDescent="0.2">
      <c r="A111" s="111"/>
      <c r="B111" s="111"/>
      <c r="C111" s="111"/>
      <c r="D111" s="111"/>
      <c r="E111" s="111"/>
      <c r="F111" s="111"/>
      <c r="G111" s="111"/>
      <c r="H111" s="111"/>
      <c r="I111" s="111"/>
      <c r="J111" s="111"/>
      <c r="K111" s="111"/>
      <c r="L111" s="111"/>
      <c r="M111" s="111"/>
      <c r="N111" s="111"/>
    </row>
    <row r="112" spans="1:14" x14ac:dyDescent="0.2">
      <c r="A112" s="111"/>
      <c r="B112" s="111"/>
      <c r="C112" s="111"/>
      <c r="D112" s="111"/>
      <c r="E112" s="111"/>
      <c r="F112" s="111"/>
      <c r="G112" s="111"/>
      <c r="H112" s="111"/>
      <c r="I112" s="111"/>
      <c r="J112" s="111"/>
      <c r="K112" s="111"/>
      <c r="L112" s="111"/>
      <c r="M112" s="111"/>
      <c r="N112" s="111"/>
    </row>
    <row r="113" spans="1:14" x14ac:dyDescent="0.2">
      <c r="A113" s="111"/>
      <c r="B113" s="111"/>
      <c r="C113" s="111"/>
      <c r="D113" s="111"/>
      <c r="E113" s="111"/>
      <c r="F113" s="111"/>
      <c r="G113" s="111"/>
      <c r="H113" s="111"/>
      <c r="I113" s="111"/>
      <c r="J113" s="111"/>
      <c r="K113" s="111"/>
      <c r="L113" s="111"/>
      <c r="M113" s="111"/>
      <c r="N113" s="111"/>
    </row>
    <row r="114" spans="1:14" x14ac:dyDescent="0.2">
      <c r="A114" s="111"/>
      <c r="B114" s="111"/>
      <c r="C114" s="111"/>
      <c r="D114" s="111"/>
      <c r="E114" s="111"/>
      <c r="F114" s="111"/>
      <c r="G114" s="111"/>
      <c r="H114" s="111"/>
      <c r="I114" s="111"/>
      <c r="J114" s="111"/>
      <c r="K114" s="111"/>
      <c r="L114" s="111"/>
      <c r="M114" s="111"/>
      <c r="N114" s="111"/>
    </row>
    <row r="115" spans="1:14" x14ac:dyDescent="0.2">
      <c r="A115" s="111"/>
      <c r="B115" s="111"/>
      <c r="C115" s="111"/>
      <c r="D115" s="111"/>
      <c r="E115" s="111"/>
      <c r="F115" s="111"/>
      <c r="G115" s="111"/>
      <c r="H115" s="111"/>
      <c r="I115" s="111"/>
      <c r="J115" s="111"/>
      <c r="K115" s="111"/>
      <c r="L115" s="111"/>
      <c r="M115" s="111"/>
      <c r="N115" s="111"/>
    </row>
    <row r="116" spans="1:14" x14ac:dyDescent="0.2">
      <c r="A116" s="111"/>
      <c r="B116" s="111"/>
      <c r="C116" s="111"/>
      <c r="D116" s="111"/>
      <c r="E116" s="111"/>
      <c r="F116" s="111"/>
      <c r="G116" s="111"/>
      <c r="H116" s="111"/>
      <c r="I116" s="111"/>
      <c r="J116" s="111"/>
      <c r="K116" s="111"/>
      <c r="L116" s="111"/>
      <c r="M116" s="111"/>
      <c r="N116" s="111"/>
    </row>
    <row r="117" spans="1:14" x14ac:dyDescent="0.2">
      <c r="A117" s="111"/>
      <c r="B117" s="111"/>
      <c r="C117" s="111"/>
      <c r="D117" s="111"/>
      <c r="E117" s="111"/>
      <c r="F117" s="111"/>
      <c r="G117" s="111"/>
      <c r="H117" s="111"/>
      <c r="I117" s="111"/>
      <c r="J117" s="111"/>
      <c r="K117" s="111"/>
      <c r="L117" s="111"/>
      <c r="M117" s="111"/>
      <c r="N117" s="111"/>
    </row>
    <row r="118" spans="1:14" x14ac:dyDescent="0.2">
      <c r="A118" s="111"/>
      <c r="B118" s="111"/>
      <c r="C118" s="111"/>
      <c r="D118" s="111"/>
      <c r="E118" s="111"/>
      <c r="F118" s="111"/>
      <c r="G118" s="111"/>
      <c r="H118" s="111"/>
      <c r="I118" s="111"/>
      <c r="J118" s="111"/>
      <c r="K118" s="111"/>
      <c r="L118" s="111"/>
      <c r="M118" s="111"/>
      <c r="N118" s="111"/>
    </row>
    <row r="119" spans="1:14" x14ac:dyDescent="0.2">
      <c r="A119" s="111"/>
      <c r="B119" s="111"/>
      <c r="C119" s="111"/>
      <c r="D119" s="111"/>
      <c r="E119" s="111"/>
      <c r="F119" s="111"/>
      <c r="G119" s="111"/>
      <c r="H119" s="111"/>
      <c r="I119" s="111"/>
      <c r="J119" s="111"/>
      <c r="K119" s="111"/>
      <c r="L119" s="111"/>
      <c r="M119" s="111"/>
      <c r="N119" s="111"/>
    </row>
    <row r="120" spans="1:14" x14ac:dyDescent="0.2">
      <c r="A120" s="111"/>
      <c r="B120" s="111"/>
      <c r="C120" s="111"/>
      <c r="D120" s="111"/>
      <c r="E120" s="111"/>
      <c r="F120" s="111"/>
      <c r="G120" s="111"/>
      <c r="H120" s="111"/>
      <c r="I120" s="111"/>
      <c r="J120" s="111"/>
      <c r="K120" s="111"/>
      <c r="L120" s="111"/>
      <c r="M120" s="111"/>
      <c r="N120" s="111"/>
    </row>
    <row r="121" spans="1:14" x14ac:dyDescent="0.2">
      <c r="A121" s="111"/>
      <c r="B121" s="111"/>
      <c r="C121" s="111"/>
      <c r="D121" s="111"/>
      <c r="E121" s="111"/>
      <c r="F121" s="111"/>
      <c r="G121" s="111"/>
      <c r="H121" s="111"/>
      <c r="I121" s="111"/>
      <c r="J121" s="111"/>
      <c r="K121" s="111"/>
      <c r="L121" s="111"/>
      <c r="M121" s="111"/>
      <c r="N121" s="111"/>
    </row>
    <row r="122" spans="1:14" x14ac:dyDescent="0.2">
      <c r="A122" s="111"/>
      <c r="B122" s="111"/>
      <c r="C122" s="111"/>
      <c r="D122" s="111"/>
      <c r="E122" s="111"/>
      <c r="F122" s="111"/>
      <c r="G122" s="111"/>
      <c r="H122" s="111"/>
      <c r="I122" s="111"/>
      <c r="J122" s="111"/>
      <c r="K122" s="111"/>
      <c r="L122" s="111"/>
      <c r="M122" s="111"/>
      <c r="N122" s="111"/>
    </row>
    <row r="123" spans="1:14" x14ac:dyDescent="0.2">
      <c r="A123" s="111"/>
      <c r="B123" s="111"/>
      <c r="C123" s="111"/>
      <c r="D123" s="111"/>
      <c r="E123" s="111"/>
      <c r="F123" s="111"/>
      <c r="G123" s="111"/>
      <c r="H123" s="111"/>
      <c r="I123" s="111"/>
      <c r="J123" s="111"/>
      <c r="K123" s="111"/>
      <c r="L123" s="111"/>
      <c r="M123" s="111"/>
      <c r="N123" s="111"/>
    </row>
    <row r="124" spans="1:14" x14ac:dyDescent="0.2">
      <c r="A124" s="111"/>
      <c r="B124" s="111"/>
      <c r="C124" s="111"/>
      <c r="D124" s="111"/>
      <c r="E124" s="111"/>
      <c r="F124" s="111"/>
      <c r="G124" s="111"/>
      <c r="H124" s="111"/>
      <c r="I124" s="111"/>
      <c r="J124" s="111"/>
      <c r="K124" s="111"/>
      <c r="L124" s="111"/>
      <c r="M124" s="111"/>
      <c r="N124" s="111"/>
    </row>
    <row r="125" spans="1:14" x14ac:dyDescent="0.2">
      <c r="A125" s="111"/>
      <c r="B125" s="111"/>
      <c r="C125" s="111"/>
      <c r="D125" s="111"/>
      <c r="E125" s="111"/>
      <c r="F125" s="111"/>
      <c r="G125" s="111"/>
      <c r="H125" s="111"/>
      <c r="I125" s="111"/>
      <c r="J125" s="111"/>
      <c r="K125" s="111"/>
      <c r="L125" s="111"/>
      <c r="M125" s="111"/>
      <c r="N125" s="111"/>
    </row>
    <row r="126" spans="1:14" x14ac:dyDescent="0.2">
      <c r="A126" s="111"/>
      <c r="B126" s="111"/>
      <c r="C126" s="111"/>
      <c r="D126" s="111"/>
      <c r="E126" s="111"/>
      <c r="F126" s="111"/>
      <c r="G126" s="111"/>
      <c r="H126" s="111"/>
      <c r="I126" s="111"/>
      <c r="J126" s="111"/>
      <c r="K126" s="111"/>
      <c r="L126" s="111"/>
      <c r="M126" s="111"/>
      <c r="N126" s="111"/>
    </row>
    <row r="127" spans="1:14" x14ac:dyDescent="0.2">
      <c r="A127" s="111"/>
      <c r="B127" s="111"/>
      <c r="C127" s="111"/>
      <c r="D127" s="111"/>
      <c r="E127" s="111"/>
      <c r="F127" s="111"/>
      <c r="G127" s="111"/>
      <c r="H127" s="111"/>
      <c r="I127" s="111"/>
      <c r="J127" s="111"/>
      <c r="K127" s="111"/>
      <c r="L127" s="111"/>
      <c r="M127" s="111"/>
      <c r="N127" s="111"/>
    </row>
    <row r="128" spans="1:14" x14ac:dyDescent="0.2">
      <c r="A128" s="111"/>
      <c r="B128" s="111"/>
      <c r="C128" s="111"/>
      <c r="D128" s="111"/>
      <c r="E128" s="111"/>
      <c r="F128" s="111"/>
      <c r="G128" s="111"/>
      <c r="H128" s="111"/>
      <c r="I128" s="111"/>
      <c r="J128" s="111"/>
      <c r="K128" s="111"/>
      <c r="L128" s="111"/>
      <c r="M128" s="111"/>
      <c r="N128" s="111"/>
    </row>
    <row r="129" spans="1:14" x14ac:dyDescent="0.2">
      <c r="A129" s="111"/>
      <c r="B129" s="111"/>
      <c r="C129" s="111"/>
      <c r="D129" s="111"/>
      <c r="E129" s="111"/>
      <c r="F129" s="111"/>
      <c r="G129" s="111"/>
      <c r="H129" s="111"/>
      <c r="I129" s="111"/>
      <c r="J129" s="111"/>
      <c r="K129" s="111"/>
      <c r="L129" s="111"/>
      <c r="M129" s="111"/>
      <c r="N129" s="111"/>
    </row>
    <row r="130" spans="1:14" x14ac:dyDescent="0.2">
      <c r="A130" s="111"/>
      <c r="B130" s="111"/>
      <c r="C130" s="111"/>
      <c r="D130" s="111"/>
      <c r="E130" s="111"/>
      <c r="F130" s="111"/>
      <c r="G130" s="111"/>
      <c r="H130" s="111"/>
      <c r="I130" s="111"/>
      <c r="J130" s="111"/>
      <c r="K130" s="111"/>
      <c r="L130" s="111"/>
      <c r="M130" s="111"/>
      <c r="N130" s="111"/>
    </row>
    <row r="131" spans="1:14" x14ac:dyDescent="0.2">
      <c r="A131" s="111"/>
      <c r="B131" s="111"/>
      <c r="C131" s="111"/>
      <c r="D131" s="111"/>
      <c r="E131" s="111"/>
      <c r="F131" s="111"/>
      <c r="G131" s="111"/>
      <c r="H131" s="111"/>
      <c r="I131" s="111"/>
      <c r="J131" s="111"/>
      <c r="K131" s="111"/>
      <c r="L131" s="111"/>
      <c r="M131" s="111"/>
      <c r="N131" s="111"/>
    </row>
    <row r="132" spans="1:14" x14ac:dyDescent="0.2">
      <c r="A132" s="111"/>
      <c r="B132" s="111"/>
      <c r="C132" s="111"/>
      <c r="D132" s="111"/>
      <c r="E132" s="111"/>
      <c r="F132" s="111"/>
      <c r="G132" s="111"/>
      <c r="H132" s="111"/>
      <c r="I132" s="111"/>
      <c r="J132" s="111"/>
      <c r="K132" s="111"/>
      <c r="L132" s="111"/>
      <c r="M132" s="111"/>
      <c r="N132" s="111"/>
    </row>
    <row r="133" spans="1:14" x14ac:dyDescent="0.2">
      <c r="A133" s="111"/>
      <c r="B133" s="111"/>
      <c r="C133" s="111"/>
      <c r="D133" s="111"/>
      <c r="E133" s="111"/>
      <c r="F133" s="111"/>
      <c r="G133" s="111"/>
      <c r="H133" s="111"/>
      <c r="I133" s="111"/>
      <c r="J133" s="111"/>
      <c r="K133" s="111"/>
      <c r="L133" s="111"/>
      <c r="M133" s="111"/>
      <c r="N133" s="111"/>
    </row>
    <row r="134" spans="1:14" x14ac:dyDescent="0.2">
      <c r="A134" s="111"/>
      <c r="B134" s="111"/>
      <c r="C134" s="111"/>
      <c r="D134" s="111"/>
      <c r="E134" s="111"/>
      <c r="F134" s="111"/>
      <c r="G134" s="111"/>
      <c r="H134" s="111"/>
      <c r="I134" s="111"/>
      <c r="J134" s="111"/>
      <c r="K134" s="111"/>
      <c r="L134" s="111"/>
      <c r="M134" s="111"/>
      <c r="N134" s="111"/>
    </row>
    <row r="135" spans="1:14" x14ac:dyDescent="0.2">
      <c r="A135" s="111"/>
      <c r="B135" s="111"/>
      <c r="C135" s="111"/>
      <c r="D135" s="111"/>
      <c r="E135" s="111"/>
      <c r="F135" s="111"/>
      <c r="G135" s="111"/>
      <c r="H135" s="111"/>
      <c r="I135" s="111"/>
      <c r="J135" s="111"/>
      <c r="K135" s="111"/>
      <c r="L135" s="111"/>
      <c r="M135" s="111"/>
      <c r="N135" s="111"/>
    </row>
    <row r="136" spans="1:14" x14ac:dyDescent="0.2">
      <c r="A136" s="111"/>
      <c r="B136" s="111"/>
      <c r="C136" s="111"/>
      <c r="D136" s="111"/>
      <c r="E136" s="111"/>
      <c r="F136" s="111"/>
      <c r="G136" s="111"/>
      <c r="H136" s="111"/>
      <c r="I136" s="111"/>
      <c r="J136" s="111"/>
      <c r="K136" s="111"/>
      <c r="L136" s="111"/>
      <c r="M136" s="111"/>
      <c r="N136" s="111"/>
    </row>
    <row r="137" spans="1:14" x14ac:dyDescent="0.2">
      <c r="A137" s="111"/>
      <c r="B137" s="111"/>
      <c r="C137" s="111"/>
      <c r="D137" s="111"/>
      <c r="E137" s="111"/>
      <c r="F137" s="111"/>
      <c r="G137" s="111"/>
      <c r="H137" s="111"/>
      <c r="I137" s="111"/>
      <c r="J137" s="111"/>
      <c r="K137" s="111"/>
      <c r="L137" s="111"/>
      <c r="M137" s="111"/>
      <c r="N137" s="111"/>
    </row>
    <row r="138" spans="1:14" x14ac:dyDescent="0.2">
      <c r="A138" s="111"/>
      <c r="B138" s="111"/>
      <c r="C138" s="111"/>
      <c r="D138" s="111"/>
      <c r="E138" s="111"/>
      <c r="F138" s="111"/>
      <c r="G138" s="111"/>
      <c r="H138" s="111"/>
      <c r="I138" s="111"/>
      <c r="J138" s="111"/>
      <c r="K138" s="111"/>
      <c r="L138" s="111"/>
      <c r="M138" s="111"/>
      <c r="N138" s="111"/>
    </row>
    <row r="139" spans="1:14" x14ac:dyDescent="0.2">
      <c r="A139" s="111"/>
      <c r="B139" s="111"/>
      <c r="C139" s="111"/>
      <c r="D139" s="111"/>
      <c r="E139" s="111"/>
      <c r="F139" s="111"/>
      <c r="G139" s="111"/>
      <c r="H139" s="111"/>
      <c r="I139" s="111"/>
      <c r="J139" s="111"/>
      <c r="K139" s="111"/>
      <c r="L139" s="111"/>
      <c r="M139" s="111"/>
      <c r="N139" s="111"/>
    </row>
    <row r="140" spans="1:14" x14ac:dyDescent="0.2">
      <c r="A140" s="111"/>
      <c r="B140" s="111"/>
      <c r="C140" s="111"/>
      <c r="D140" s="111"/>
      <c r="E140" s="111"/>
      <c r="F140" s="111"/>
      <c r="G140" s="111"/>
      <c r="H140" s="111"/>
      <c r="I140" s="111"/>
      <c r="J140" s="111"/>
      <c r="K140" s="111"/>
      <c r="L140" s="111"/>
      <c r="M140" s="111"/>
      <c r="N140" s="111"/>
    </row>
    <row r="141" spans="1:14" x14ac:dyDescent="0.2">
      <c r="A141" s="111"/>
      <c r="B141" s="111"/>
      <c r="C141" s="111"/>
      <c r="D141" s="111"/>
      <c r="E141" s="111"/>
      <c r="F141" s="111"/>
      <c r="G141" s="111"/>
      <c r="H141" s="111"/>
      <c r="I141" s="111"/>
      <c r="J141" s="111"/>
      <c r="K141" s="111"/>
      <c r="L141" s="111"/>
      <c r="M141" s="111"/>
      <c r="N141" s="111"/>
    </row>
    <row r="142" spans="1:14" x14ac:dyDescent="0.2">
      <c r="A142" s="111"/>
      <c r="B142" s="111"/>
      <c r="C142" s="111"/>
      <c r="D142" s="111"/>
      <c r="E142" s="111"/>
      <c r="F142" s="111"/>
      <c r="G142" s="111"/>
      <c r="H142" s="111"/>
      <c r="I142" s="111"/>
      <c r="J142" s="111"/>
      <c r="K142" s="111"/>
      <c r="L142" s="111"/>
      <c r="M142" s="111"/>
      <c r="N142" s="111"/>
    </row>
    <row r="143" spans="1:14" x14ac:dyDescent="0.2">
      <c r="A143" s="111"/>
      <c r="B143" s="111"/>
      <c r="C143" s="111"/>
      <c r="D143" s="111"/>
      <c r="E143" s="111"/>
      <c r="F143" s="111"/>
      <c r="G143" s="111"/>
      <c r="H143" s="111"/>
      <c r="I143" s="111"/>
      <c r="J143" s="111"/>
      <c r="K143" s="111"/>
      <c r="L143" s="111"/>
      <c r="M143" s="111"/>
      <c r="N143" s="111"/>
    </row>
    <row r="144" spans="1:14" x14ac:dyDescent="0.2">
      <c r="A144" s="111"/>
      <c r="B144" s="111"/>
      <c r="C144" s="111"/>
      <c r="D144" s="111"/>
      <c r="E144" s="111"/>
      <c r="F144" s="111"/>
      <c r="G144" s="111"/>
      <c r="H144" s="111"/>
      <c r="I144" s="111"/>
      <c r="J144" s="111"/>
      <c r="K144" s="111"/>
      <c r="L144" s="111"/>
      <c r="M144" s="111"/>
      <c r="N144" s="111"/>
    </row>
    <row r="145" spans="1:14" x14ac:dyDescent="0.2">
      <c r="A145" s="111"/>
      <c r="B145" s="111"/>
      <c r="C145" s="111"/>
      <c r="D145" s="111"/>
      <c r="E145" s="111"/>
      <c r="F145" s="111"/>
      <c r="G145" s="111"/>
      <c r="H145" s="111"/>
      <c r="I145" s="111"/>
      <c r="J145" s="111"/>
      <c r="K145" s="111"/>
      <c r="L145" s="111"/>
      <c r="M145" s="111"/>
      <c r="N145" s="111"/>
    </row>
    <row r="146" spans="1:14" x14ac:dyDescent="0.2">
      <c r="A146" s="111"/>
      <c r="B146" s="111"/>
      <c r="C146" s="111"/>
      <c r="D146" s="111"/>
      <c r="E146" s="111"/>
      <c r="F146" s="111"/>
      <c r="G146" s="111"/>
      <c r="H146" s="111"/>
      <c r="I146" s="111"/>
      <c r="J146" s="111"/>
      <c r="K146" s="111"/>
      <c r="L146" s="111"/>
      <c r="M146" s="111"/>
      <c r="N146" s="111"/>
    </row>
    <row r="147" spans="1:14" x14ac:dyDescent="0.2">
      <c r="A147" s="111"/>
      <c r="B147" s="111"/>
      <c r="C147" s="111"/>
      <c r="D147" s="111"/>
      <c r="E147" s="111"/>
      <c r="F147" s="111"/>
      <c r="G147" s="111"/>
      <c r="H147" s="111"/>
      <c r="I147" s="111"/>
      <c r="J147" s="111"/>
      <c r="K147" s="111"/>
      <c r="L147" s="111"/>
      <c r="M147" s="111"/>
      <c r="N147" s="111"/>
    </row>
    <row r="148" spans="1:14" x14ac:dyDescent="0.2">
      <c r="A148" s="111"/>
      <c r="B148" s="111"/>
      <c r="C148" s="111"/>
      <c r="D148" s="111"/>
      <c r="E148" s="111"/>
      <c r="F148" s="111"/>
      <c r="G148" s="111"/>
      <c r="H148" s="111"/>
      <c r="I148" s="111"/>
      <c r="J148" s="111"/>
      <c r="K148" s="111"/>
      <c r="L148" s="111"/>
      <c r="M148" s="111"/>
      <c r="N148" s="111"/>
    </row>
    <row r="149" spans="1:14" x14ac:dyDescent="0.2">
      <c r="A149" s="111"/>
      <c r="B149" s="111"/>
      <c r="C149" s="111"/>
      <c r="D149" s="111"/>
      <c r="E149" s="111"/>
      <c r="F149" s="111"/>
      <c r="G149" s="111"/>
      <c r="H149" s="111"/>
      <c r="I149" s="111"/>
      <c r="J149" s="111"/>
      <c r="K149" s="111"/>
      <c r="L149" s="111"/>
      <c r="M149" s="111"/>
      <c r="N149" s="111"/>
    </row>
    <row r="150" spans="1:14" x14ac:dyDescent="0.2">
      <c r="A150" s="111"/>
      <c r="B150" s="111"/>
      <c r="C150" s="111"/>
      <c r="D150" s="111"/>
      <c r="E150" s="111"/>
      <c r="F150" s="111"/>
      <c r="G150" s="111"/>
      <c r="H150" s="111"/>
      <c r="I150" s="111"/>
      <c r="J150" s="111"/>
      <c r="K150" s="111"/>
      <c r="L150" s="111"/>
      <c r="M150" s="111"/>
      <c r="N150" s="111"/>
    </row>
    <row r="151" spans="1:14" x14ac:dyDescent="0.2">
      <c r="A151" s="111"/>
      <c r="B151" s="111"/>
      <c r="C151" s="111"/>
      <c r="D151" s="111"/>
      <c r="E151" s="111"/>
      <c r="F151" s="111"/>
      <c r="G151" s="111"/>
      <c r="H151" s="111"/>
      <c r="I151" s="111"/>
      <c r="J151" s="111"/>
      <c r="K151" s="111"/>
      <c r="L151" s="111"/>
      <c r="M151" s="111"/>
      <c r="N151" s="111"/>
    </row>
    <row r="152" spans="1:14" x14ac:dyDescent="0.2">
      <c r="A152" s="111"/>
      <c r="B152" s="111"/>
      <c r="C152" s="111"/>
      <c r="D152" s="111"/>
      <c r="E152" s="111"/>
      <c r="F152" s="111"/>
      <c r="G152" s="111"/>
      <c r="H152" s="111"/>
      <c r="I152" s="111"/>
      <c r="J152" s="111"/>
      <c r="K152" s="111"/>
      <c r="L152" s="111"/>
      <c r="M152" s="111"/>
      <c r="N152" s="111"/>
    </row>
    <row r="153" spans="1:14" x14ac:dyDescent="0.2">
      <c r="A153" s="111"/>
      <c r="B153" s="111"/>
      <c r="C153" s="111"/>
      <c r="D153" s="111"/>
      <c r="E153" s="111"/>
      <c r="F153" s="111"/>
      <c r="G153" s="111"/>
      <c r="H153" s="111"/>
      <c r="I153" s="111"/>
      <c r="J153" s="111"/>
      <c r="K153" s="111"/>
      <c r="L153" s="111"/>
      <c r="M153" s="111"/>
      <c r="N153" s="111"/>
    </row>
    <row r="154" spans="1:14" x14ac:dyDescent="0.2">
      <c r="A154" s="111"/>
      <c r="B154" s="111"/>
      <c r="C154" s="111"/>
      <c r="D154" s="111"/>
      <c r="E154" s="111"/>
      <c r="F154" s="111"/>
      <c r="G154" s="111"/>
      <c r="H154" s="111"/>
      <c r="I154" s="111"/>
      <c r="J154" s="111"/>
      <c r="K154" s="111"/>
      <c r="L154" s="111"/>
      <c r="M154" s="111"/>
      <c r="N154" s="111"/>
    </row>
    <row r="155" spans="1:14" x14ac:dyDescent="0.2">
      <c r="A155" s="111"/>
      <c r="B155" s="111"/>
      <c r="C155" s="111"/>
      <c r="D155" s="111"/>
      <c r="E155" s="111"/>
      <c r="F155" s="111"/>
      <c r="G155" s="111"/>
      <c r="H155" s="111"/>
      <c r="I155" s="111"/>
      <c r="J155" s="111"/>
      <c r="K155" s="111"/>
      <c r="L155" s="111"/>
      <c r="M155" s="111"/>
      <c r="N155" s="111"/>
    </row>
    <row r="156" spans="1:14" x14ac:dyDescent="0.2">
      <c r="A156" s="111"/>
      <c r="B156" s="111"/>
      <c r="C156" s="111"/>
      <c r="D156" s="111"/>
      <c r="E156" s="111"/>
      <c r="F156" s="111"/>
      <c r="G156" s="111"/>
      <c r="H156" s="111"/>
      <c r="I156" s="111"/>
      <c r="J156" s="111"/>
      <c r="K156" s="111"/>
      <c r="L156" s="111"/>
      <c r="M156" s="111"/>
      <c r="N156" s="111"/>
    </row>
    <row r="157" spans="1:14" x14ac:dyDescent="0.2">
      <c r="A157" s="111"/>
      <c r="B157" s="111"/>
      <c r="C157" s="111"/>
      <c r="D157" s="111"/>
      <c r="E157" s="111"/>
      <c r="F157" s="111"/>
      <c r="G157" s="111"/>
      <c r="H157" s="111"/>
      <c r="I157" s="111"/>
      <c r="J157" s="111"/>
      <c r="K157" s="111"/>
      <c r="L157" s="111"/>
      <c r="M157" s="111"/>
      <c r="N157" s="111"/>
    </row>
  </sheetData>
  <sheetProtection algorithmName="SHA-512" hashValue="IEbKo9ezz2f+QfXN2tkg7oWs7ftzrzcEizDGZeKNQWUrBx+wQGeevIEyBiBVUo9M5ibKYhrFdglFjwcFn9yvcA==" saltValue="oBKQsuwqRQrBC83dOd09IQ==" spinCount="100000" sheet="1" selectLockedCells="1"/>
  <printOptions horizontalCentered="1"/>
  <pageMargins left="0.39370078740157483" right="0.39370078740157483" top="0.39370078740157483" bottom="0.39370078740157483" header="0.51181102362204722" footer="0.51181102362204722"/>
  <pageSetup paperSize="9" scale="84" orientation="landscape" r:id="rId1"/>
  <headerFooter alignWithMargins="0"/>
  <drawing r:id="rId2"/>
  <legacyDrawing r:id="rId3"/>
  <oleObjects>
    <mc:AlternateContent xmlns:mc="http://schemas.openxmlformats.org/markup-compatibility/2006">
      <mc:Choice Requires="x14">
        <oleObject progId="Objekt-Manager-Shellobjekt" dvAspect="DVASPECT_ICON" shapeId="3" r:id="rId4">
          <objectPr defaultSize="0" r:id="rId5">
            <anchor moveWithCells="1">
              <from>
                <xdr:col>3</xdr:col>
                <xdr:colOff>0</xdr:colOff>
                <xdr:row>16</xdr:row>
                <xdr:rowOff>0</xdr:rowOff>
              </from>
              <to>
                <xdr:col>10</xdr:col>
                <xdr:colOff>285750</xdr:colOff>
                <xdr:row>19</xdr:row>
                <xdr:rowOff>28575</xdr:rowOff>
              </to>
            </anchor>
          </objectPr>
        </oleObject>
      </mc:Choice>
      <mc:Fallback>
        <oleObject progId="Objekt-Manager-Shellobjekt" dvAspect="DVASPECT_ICON"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FBFC9-3A7C-409D-99EE-3B89E5087CDE}">
  <dimension ref="A1:AU120"/>
  <sheetViews>
    <sheetView showGridLines="0" zoomScaleNormal="100" workbookViewId="0">
      <pane ySplit="19" topLeftCell="A20" activePane="bottomLeft" state="frozen"/>
      <selection pane="bottomLeft" activeCell="D20" sqref="D20"/>
    </sheetView>
  </sheetViews>
  <sheetFormatPr baseColWidth="10" defaultRowHeight="15" x14ac:dyDescent="0.25"/>
  <cols>
    <col min="1" max="1" width="4" bestFit="1" customWidth="1"/>
    <col min="2" max="2" width="23" customWidth="1"/>
    <col min="3" max="3" width="19.7109375" customWidth="1"/>
    <col min="13" max="13" width="14.140625" customWidth="1"/>
    <col min="22" max="22" width="14.5703125" customWidth="1"/>
    <col min="26" max="26" width="13.42578125" customWidth="1"/>
    <col min="32" max="32" width="13.85546875" customWidth="1"/>
    <col min="38" max="38" width="13.42578125" customWidth="1"/>
    <col min="44" max="44" width="11.85546875" bestFit="1" customWidth="1"/>
  </cols>
  <sheetData>
    <row r="1" spans="1:17" s="143" customFormat="1" x14ac:dyDescent="0.25">
      <c r="A1" s="318"/>
      <c r="B1" s="282"/>
      <c r="C1" s="282"/>
      <c r="D1" s="282"/>
      <c r="E1" s="282"/>
      <c r="F1" s="282"/>
      <c r="G1" s="282"/>
      <c r="H1" s="277"/>
      <c r="I1" s="282"/>
      <c r="J1" s="319"/>
      <c r="K1" s="277"/>
      <c r="L1" s="277"/>
      <c r="M1" s="277"/>
    </row>
    <row r="2" spans="1:17" s="143" customFormat="1" x14ac:dyDescent="0.25">
      <c r="A2" s="318"/>
      <c r="B2" s="282"/>
      <c r="C2" s="320" t="s">
        <v>445</v>
      </c>
      <c r="D2" s="282"/>
      <c r="E2" s="282"/>
      <c r="F2" s="282"/>
      <c r="G2" s="20" t="s">
        <v>0</v>
      </c>
      <c r="H2" s="321"/>
      <c r="I2" s="322"/>
      <c r="J2" s="319"/>
      <c r="K2" s="277"/>
      <c r="L2" s="277"/>
      <c r="M2" s="275"/>
    </row>
    <row r="3" spans="1:17" s="143" customFormat="1" x14ac:dyDescent="0.25">
      <c r="A3" s="318"/>
      <c r="B3" s="282"/>
      <c r="C3" s="320" t="s">
        <v>446</v>
      </c>
      <c r="D3" s="282"/>
      <c r="E3" s="282"/>
      <c r="F3" s="282"/>
      <c r="G3" s="20" t="s">
        <v>1</v>
      </c>
      <c r="H3" s="321"/>
      <c r="I3" s="322"/>
      <c r="J3" s="279"/>
      <c r="K3" s="279"/>
      <c r="L3" s="276"/>
      <c r="M3" s="279"/>
    </row>
    <row r="4" spans="1:17" s="143" customFormat="1" x14ac:dyDescent="0.25">
      <c r="A4" s="318"/>
      <c r="B4" s="282"/>
      <c r="C4" s="320" t="s">
        <v>447</v>
      </c>
      <c r="D4" s="282"/>
      <c r="E4" s="282"/>
      <c r="F4" s="282"/>
      <c r="G4" s="20" t="s">
        <v>2</v>
      </c>
      <c r="H4" s="321"/>
      <c r="I4" s="322"/>
      <c r="J4" s="279"/>
      <c r="K4" s="279"/>
      <c r="L4" s="276"/>
      <c r="M4" s="279"/>
    </row>
    <row r="5" spans="1:17" s="143" customFormat="1" x14ac:dyDescent="0.25">
      <c r="A5" s="318"/>
      <c r="B5" s="282"/>
      <c r="C5" s="320" t="s">
        <v>0</v>
      </c>
      <c r="D5" s="282"/>
      <c r="E5" s="282"/>
      <c r="F5" s="282"/>
      <c r="G5" s="20" t="s">
        <v>3</v>
      </c>
      <c r="H5" s="321"/>
      <c r="I5" s="322"/>
      <c r="J5" s="279"/>
      <c r="K5" s="279"/>
      <c r="L5" s="276"/>
      <c r="M5" s="279"/>
    </row>
    <row r="6" spans="1:17" s="143" customFormat="1" x14ac:dyDescent="0.25">
      <c r="A6" s="318"/>
      <c r="B6" s="282"/>
      <c r="C6" s="332" t="s">
        <v>632</v>
      </c>
      <c r="D6" s="282"/>
      <c r="E6" s="282"/>
      <c r="F6" s="279"/>
      <c r="G6" s="20" t="s">
        <v>339</v>
      </c>
      <c r="H6" s="321"/>
      <c r="I6" s="322"/>
      <c r="J6" s="275"/>
      <c r="K6" s="275"/>
      <c r="L6" s="276"/>
      <c r="M6" s="279"/>
    </row>
    <row r="7" spans="1:17" s="143" customFormat="1" x14ac:dyDescent="0.25">
      <c r="A7" s="318"/>
      <c r="B7" s="282"/>
      <c r="C7" s="282"/>
      <c r="D7" s="282"/>
      <c r="E7" s="282"/>
      <c r="F7" s="279"/>
      <c r="G7" s="322"/>
      <c r="H7" s="321"/>
      <c r="I7" s="322"/>
      <c r="J7" s="319"/>
      <c r="K7" s="277"/>
      <c r="L7" s="276"/>
      <c r="M7" s="333"/>
    </row>
    <row r="8" spans="1:17" s="143" customFormat="1" x14ac:dyDescent="0.25">
      <c r="A8" s="318"/>
      <c r="B8" s="282"/>
      <c r="C8" s="282"/>
      <c r="D8" s="282"/>
      <c r="E8" s="282"/>
      <c r="F8" s="279"/>
      <c r="G8" s="579" t="s">
        <v>631</v>
      </c>
      <c r="H8" s="580"/>
      <c r="I8" s="580"/>
      <c r="J8" s="319"/>
      <c r="K8" s="277"/>
      <c r="L8" s="277"/>
      <c r="M8" s="333"/>
    </row>
    <row r="9" spans="1:17" s="143" customFormat="1" ht="23.25" x14ac:dyDescent="0.35">
      <c r="A9" s="318"/>
      <c r="B9" s="329"/>
      <c r="C9" s="330"/>
      <c r="D9" s="331"/>
      <c r="E9" s="330"/>
      <c r="F9" s="279"/>
      <c r="G9" s="580"/>
      <c r="H9" s="580"/>
      <c r="I9" s="580"/>
      <c r="J9" s="319"/>
      <c r="K9" s="277"/>
      <c r="L9" s="277"/>
      <c r="M9" s="333"/>
    </row>
    <row r="10" spans="1:17" s="143" customFormat="1" x14ac:dyDescent="0.25">
      <c r="A10" s="318"/>
      <c r="B10" s="333"/>
      <c r="C10" s="332"/>
      <c r="D10" s="332"/>
      <c r="E10" s="332"/>
      <c r="F10" s="332"/>
      <c r="G10" s="580"/>
      <c r="H10" s="580"/>
      <c r="I10" s="580"/>
      <c r="J10" s="319"/>
    </row>
    <row r="11" spans="1:17" s="143" customFormat="1" ht="51.75" customHeight="1" x14ac:dyDescent="0.35">
      <c r="A11" s="318"/>
      <c r="B11" s="279"/>
      <c r="C11" s="337"/>
      <c r="D11" s="332"/>
      <c r="E11" s="332"/>
      <c r="F11" s="279"/>
      <c r="G11" s="580"/>
      <c r="H11" s="580"/>
      <c r="I11" s="580"/>
      <c r="J11" s="338"/>
      <c r="K11" s="334"/>
      <c r="L11" s="335"/>
      <c r="M11" s="279"/>
    </row>
    <row r="12" spans="1:17" s="143" customFormat="1" ht="23.25" x14ac:dyDescent="0.35">
      <c r="A12" s="318"/>
      <c r="B12" s="339" t="s">
        <v>325</v>
      </c>
      <c r="C12" s="340"/>
      <c r="D12" s="332"/>
      <c r="E12" s="332"/>
      <c r="F12" s="275"/>
      <c r="G12" s="282"/>
      <c r="H12" s="277"/>
      <c r="I12" s="282"/>
      <c r="J12" s="338"/>
      <c r="K12" s="277"/>
      <c r="L12" s="335"/>
      <c r="M12" s="335"/>
    </row>
    <row r="13" spans="1:17" s="143" customFormat="1" ht="15.75" customHeight="1" x14ac:dyDescent="0.25">
      <c r="A13" s="318"/>
      <c r="B13" s="279"/>
      <c r="C13" s="340"/>
      <c r="D13" s="332"/>
      <c r="E13" s="332"/>
      <c r="F13" s="279"/>
      <c r="G13" s="282"/>
      <c r="H13" s="277"/>
      <c r="I13" s="282"/>
      <c r="J13" s="319"/>
      <c r="K13" s="277"/>
      <c r="L13" s="335"/>
      <c r="M13" s="581"/>
      <c r="N13" s="581"/>
      <c r="O13" s="581"/>
      <c r="P13" s="581"/>
      <c r="Q13" s="581"/>
    </row>
    <row r="14" spans="1:17" s="143" customFormat="1" x14ac:dyDescent="0.25">
      <c r="A14" s="318"/>
      <c r="B14" s="333" t="s">
        <v>4</v>
      </c>
      <c r="C14" s="341">
        <f>Antrag!D34</f>
        <v>44835</v>
      </c>
      <c r="D14" s="332"/>
      <c r="E14" s="332"/>
      <c r="F14" s="279"/>
      <c r="G14" s="327" t="s">
        <v>452</v>
      </c>
      <c r="H14" s="365"/>
      <c r="I14" s="365"/>
      <c r="J14" s="365"/>
      <c r="K14" s="365"/>
      <c r="L14" s="365"/>
      <c r="M14" s="365"/>
      <c r="N14" s="365"/>
      <c r="O14" s="365"/>
    </row>
    <row r="15" spans="1:17" s="143" customFormat="1" x14ac:dyDescent="0.25">
      <c r="A15" s="318"/>
      <c r="B15" s="333" t="s">
        <v>5</v>
      </c>
      <c r="C15" s="350" t="str">
        <f>CONCATENATE(Antrag!C24," ",Antrag!I24)</f>
        <v>Musterfirma GmbH</v>
      </c>
      <c r="D15" s="332"/>
      <c r="E15" s="332"/>
      <c r="F15" s="279"/>
      <c r="G15" s="282"/>
      <c r="H15" s="277"/>
      <c r="I15" s="282"/>
      <c r="J15" s="319"/>
      <c r="K15" s="277"/>
      <c r="L15" s="335"/>
      <c r="M15" s="335"/>
    </row>
    <row r="16" spans="1:17" s="143" customFormat="1" x14ac:dyDescent="0.25">
      <c r="A16" s="318"/>
      <c r="B16" s="333" t="s">
        <v>7</v>
      </c>
      <c r="C16" s="342" t="str">
        <f>Antrag!G34</f>
        <v>44-…...</v>
      </c>
      <c r="D16" s="332"/>
      <c r="E16" s="332"/>
      <c r="F16" s="279"/>
      <c r="G16" s="282"/>
      <c r="H16" s="277"/>
      <c r="I16" s="282"/>
      <c r="J16" s="319"/>
      <c r="K16" s="277"/>
      <c r="L16" s="335"/>
      <c r="M16" s="335"/>
    </row>
    <row r="17" spans="1:47" s="143" customFormat="1" ht="18" x14ac:dyDescent="0.25">
      <c r="A17" s="318"/>
      <c r="B17" s="339"/>
      <c r="C17" s="343"/>
      <c r="D17" s="332"/>
      <c r="E17" s="332"/>
      <c r="F17" s="332"/>
      <c r="G17" s="282"/>
      <c r="H17" s="277"/>
      <c r="I17" s="282"/>
      <c r="J17" s="319"/>
      <c r="K17" s="277"/>
      <c r="L17" s="335"/>
      <c r="M17" s="335"/>
    </row>
    <row r="18" spans="1:47" s="164" customFormat="1" ht="25.5" customHeight="1" x14ac:dyDescent="0.25">
      <c r="A18" s="575" t="s">
        <v>8</v>
      </c>
      <c r="B18" s="586" t="s">
        <v>425</v>
      </c>
      <c r="C18" s="587"/>
      <c r="D18" s="587"/>
      <c r="E18" s="587"/>
      <c r="F18" s="587"/>
      <c r="G18" s="587"/>
      <c r="H18" s="588"/>
      <c r="I18" s="586" t="s">
        <v>426</v>
      </c>
      <c r="J18" s="587"/>
      <c r="K18" s="587"/>
      <c r="L18" s="587"/>
      <c r="M18" s="587"/>
      <c r="N18" s="587"/>
      <c r="O18" s="587"/>
      <c r="P18" s="587"/>
      <c r="Q18" s="587"/>
      <c r="R18" s="587"/>
      <c r="S18" s="588"/>
      <c r="T18" s="586" t="s">
        <v>427</v>
      </c>
      <c r="U18" s="587"/>
      <c r="V18" s="587"/>
      <c r="W18" s="588"/>
      <c r="X18" s="586" t="s">
        <v>428</v>
      </c>
      <c r="Y18" s="587"/>
      <c r="Z18" s="587"/>
      <c r="AA18" s="587"/>
      <c r="AB18" s="587"/>
      <c r="AC18" s="588"/>
      <c r="AD18" s="586" t="s">
        <v>429</v>
      </c>
      <c r="AE18" s="587"/>
      <c r="AF18" s="587"/>
      <c r="AG18" s="587"/>
      <c r="AH18" s="587"/>
      <c r="AI18" s="588"/>
      <c r="AJ18" s="586" t="s">
        <v>430</v>
      </c>
      <c r="AK18" s="587"/>
      <c r="AL18" s="587"/>
      <c r="AM18" s="587"/>
      <c r="AN18" s="587"/>
      <c r="AO18" s="588"/>
      <c r="AP18" s="586" t="s">
        <v>431</v>
      </c>
      <c r="AQ18" s="587"/>
      <c r="AR18" s="587"/>
      <c r="AS18" s="587"/>
      <c r="AT18" s="587"/>
      <c r="AU18" s="587"/>
    </row>
    <row r="19" spans="1:47" s="345" customFormat="1" ht="63.75" customHeight="1" x14ac:dyDescent="0.2">
      <c r="A19" s="575"/>
      <c r="B19" s="351" t="s">
        <v>9</v>
      </c>
      <c r="C19" s="352" t="s">
        <v>10</v>
      </c>
      <c r="D19" s="352" t="s">
        <v>510</v>
      </c>
      <c r="E19" s="353" t="s">
        <v>432</v>
      </c>
      <c r="F19" s="353" t="s">
        <v>507</v>
      </c>
      <c r="G19" s="353" t="s">
        <v>433</v>
      </c>
      <c r="H19" s="353" t="s">
        <v>434</v>
      </c>
      <c r="I19" s="353" t="s">
        <v>9</v>
      </c>
      <c r="J19" s="353" t="s">
        <v>10</v>
      </c>
      <c r="K19" s="353" t="s">
        <v>435</v>
      </c>
      <c r="L19" s="353" t="s">
        <v>16</v>
      </c>
      <c r="M19" s="353" t="s">
        <v>15</v>
      </c>
      <c r="N19" s="353" t="s">
        <v>436</v>
      </c>
      <c r="O19" s="353" t="s">
        <v>437</v>
      </c>
      <c r="P19" s="353" t="s">
        <v>12</v>
      </c>
      <c r="Q19" s="353" t="s">
        <v>13</v>
      </c>
      <c r="R19" s="353" t="s">
        <v>433</v>
      </c>
      <c r="S19" s="353" t="s">
        <v>434</v>
      </c>
      <c r="T19" s="353" t="s">
        <v>9</v>
      </c>
      <c r="U19" s="353" t="s">
        <v>10</v>
      </c>
      <c r="V19" s="353" t="s">
        <v>509</v>
      </c>
      <c r="W19" s="353" t="s">
        <v>508</v>
      </c>
      <c r="X19" s="353" t="s">
        <v>438</v>
      </c>
      <c r="Y19" s="351" t="s">
        <v>10</v>
      </c>
      <c r="Z19" s="351" t="s">
        <v>15</v>
      </c>
      <c r="AA19" s="351" t="s">
        <v>433</v>
      </c>
      <c r="AB19" s="584" t="s">
        <v>439</v>
      </c>
      <c r="AC19" s="585"/>
      <c r="AD19" s="353" t="s">
        <v>438</v>
      </c>
      <c r="AE19" s="351" t="s">
        <v>10</v>
      </c>
      <c r="AF19" s="351" t="s">
        <v>440</v>
      </c>
      <c r="AG19" s="351" t="s">
        <v>433</v>
      </c>
      <c r="AH19" s="584" t="s">
        <v>439</v>
      </c>
      <c r="AI19" s="585"/>
      <c r="AJ19" s="353" t="s">
        <v>438</v>
      </c>
      <c r="AK19" s="351" t="s">
        <v>10</v>
      </c>
      <c r="AL19" s="351" t="s">
        <v>440</v>
      </c>
      <c r="AM19" s="351" t="s">
        <v>433</v>
      </c>
      <c r="AN19" s="584" t="s">
        <v>439</v>
      </c>
      <c r="AO19" s="585"/>
      <c r="AP19" s="353" t="s">
        <v>438</v>
      </c>
      <c r="AQ19" s="351" t="s">
        <v>10</v>
      </c>
      <c r="AR19" s="351" t="s">
        <v>440</v>
      </c>
      <c r="AS19" s="351" t="s">
        <v>433</v>
      </c>
      <c r="AT19" s="584" t="s">
        <v>439</v>
      </c>
      <c r="AU19" s="585"/>
    </row>
    <row r="20" spans="1:47" s="296" customFormat="1" x14ac:dyDescent="0.25">
      <c r="A20" s="347">
        <f>Liste!A39</f>
        <v>0</v>
      </c>
      <c r="B20" s="347" t="str">
        <f>IF(Liste!B39&lt;&gt;"",Liste!B39,"")</f>
        <v>Muster</v>
      </c>
      <c r="C20" s="347" t="str">
        <f>IF(Liste!B39&lt;&gt;"",Liste!C39,"")</f>
        <v>Max</v>
      </c>
      <c r="D20" s="291" t="s">
        <v>32</v>
      </c>
      <c r="E20" s="293" t="s">
        <v>6</v>
      </c>
      <c r="F20" s="293" t="s">
        <v>33</v>
      </c>
      <c r="G20" s="293" t="s">
        <v>6</v>
      </c>
      <c r="H20" s="293" t="s">
        <v>6</v>
      </c>
      <c r="I20" s="293" t="s">
        <v>205</v>
      </c>
      <c r="J20" s="293" t="s">
        <v>511</v>
      </c>
      <c r="K20" s="293" t="s">
        <v>6</v>
      </c>
      <c r="L20" s="293" t="s">
        <v>535</v>
      </c>
      <c r="M20" s="312">
        <v>29221</v>
      </c>
      <c r="N20" s="293" t="s">
        <v>35</v>
      </c>
      <c r="O20" s="293" t="str">
        <f>IF(I20&lt;&gt;"",Liste!D39,"")</f>
        <v>Musterweg 13</v>
      </c>
      <c r="P20" s="293">
        <f>IF(I20&lt;&gt;"",Liste!E39,"")</f>
        <v>50000</v>
      </c>
      <c r="Q20" s="293" t="str">
        <f>IF(I20&lt;&gt;"",Liste!F39,"")</f>
        <v>Köln</v>
      </c>
      <c r="R20" s="293" t="s">
        <v>6</v>
      </c>
      <c r="S20" s="293" t="s">
        <v>6</v>
      </c>
      <c r="T20" s="293"/>
      <c r="U20" s="293"/>
      <c r="V20" s="293" t="s">
        <v>6</v>
      </c>
      <c r="W20" s="293" t="s">
        <v>6</v>
      </c>
      <c r="X20" s="293" t="s">
        <v>6</v>
      </c>
      <c r="Y20" s="293" t="s">
        <v>6</v>
      </c>
      <c r="Z20" s="293" t="s">
        <v>6</v>
      </c>
      <c r="AA20" s="293" t="s">
        <v>6</v>
      </c>
      <c r="AB20" s="293" t="s">
        <v>6</v>
      </c>
      <c r="AC20" s="293" t="s">
        <v>6</v>
      </c>
      <c r="AD20" s="293" t="s">
        <v>6</v>
      </c>
      <c r="AE20" s="293" t="s">
        <v>6</v>
      </c>
      <c r="AF20" s="293" t="s">
        <v>6</v>
      </c>
      <c r="AG20" s="293" t="s">
        <v>6</v>
      </c>
      <c r="AH20" s="293" t="s">
        <v>6</v>
      </c>
      <c r="AI20" s="293" t="s">
        <v>6</v>
      </c>
      <c r="AJ20" s="293" t="s">
        <v>6</v>
      </c>
      <c r="AK20" s="293" t="s">
        <v>6</v>
      </c>
      <c r="AL20" s="293" t="s">
        <v>6</v>
      </c>
      <c r="AM20" s="293" t="s">
        <v>6</v>
      </c>
      <c r="AN20" s="293" t="s">
        <v>6</v>
      </c>
      <c r="AO20" s="293" t="s">
        <v>6</v>
      </c>
      <c r="AP20" s="293" t="s">
        <v>6</v>
      </c>
      <c r="AQ20" s="293" t="s">
        <v>6</v>
      </c>
      <c r="AR20" s="293" t="s">
        <v>6</v>
      </c>
      <c r="AS20" s="293" t="s">
        <v>6</v>
      </c>
      <c r="AT20" s="293" t="s">
        <v>6</v>
      </c>
      <c r="AU20" s="293" t="s">
        <v>6</v>
      </c>
    </row>
    <row r="21" spans="1:47" s="302" customFormat="1" x14ac:dyDescent="0.25">
      <c r="A21" s="349">
        <f>Liste!A40</f>
        <v>1</v>
      </c>
      <c r="B21" s="349" t="str">
        <f>IF(Liste!B40&lt;&gt;"",Liste!B40,"")</f>
        <v/>
      </c>
      <c r="C21" s="349" t="str">
        <f>IF(Liste!B40&lt;&gt;"",Liste!C40,"")</f>
        <v/>
      </c>
      <c r="D21" s="297"/>
      <c r="E21" s="299" t="s">
        <v>6</v>
      </c>
      <c r="F21" s="299"/>
      <c r="G21" s="299" t="s">
        <v>6</v>
      </c>
      <c r="H21" s="299" t="s">
        <v>6</v>
      </c>
      <c r="I21" s="299"/>
      <c r="J21" s="299"/>
      <c r="K21" s="299" t="s">
        <v>6</v>
      </c>
      <c r="L21" s="299" t="s">
        <v>6</v>
      </c>
      <c r="M21" s="299" t="s">
        <v>6</v>
      </c>
      <c r="N21" s="299"/>
      <c r="O21" s="299" t="str">
        <f>IF(I21&lt;&gt;"",Liste!D40,"")</f>
        <v/>
      </c>
      <c r="P21" s="299" t="str">
        <f>IF(I21&lt;&gt;"",Liste!E40,"")</f>
        <v/>
      </c>
      <c r="Q21" s="299" t="str">
        <f>IF(I21&lt;&gt;"",Liste!F40,"")</f>
        <v/>
      </c>
      <c r="R21" s="299" t="s">
        <v>6</v>
      </c>
      <c r="S21" s="299" t="s">
        <v>6</v>
      </c>
      <c r="T21" s="299"/>
      <c r="U21" s="299"/>
      <c r="V21" s="299" t="s">
        <v>6</v>
      </c>
      <c r="W21" s="299" t="s">
        <v>6</v>
      </c>
      <c r="X21" s="299" t="s">
        <v>6</v>
      </c>
      <c r="Y21" s="299" t="s">
        <v>6</v>
      </c>
      <c r="Z21" s="299" t="s">
        <v>6</v>
      </c>
      <c r="AA21" s="299" t="s">
        <v>6</v>
      </c>
      <c r="AB21" s="299" t="s">
        <v>6</v>
      </c>
      <c r="AC21" s="299" t="s">
        <v>6</v>
      </c>
      <c r="AD21" s="299" t="s">
        <v>6</v>
      </c>
      <c r="AE21" s="299" t="s">
        <v>6</v>
      </c>
      <c r="AF21" s="299" t="s">
        <v>6</v>
      </c>
      <c r="AG21" s="299" t="s">
        <v>6</v>
      </c>
      <c r="AH21" s="299" t="s">
        <v>6</v>
      </c>
      <c r="AI21" s="299" t="s">
        <v>6</v>
      </c>
      <c r="AJ21" s="299" t="s">
        <v>6</v>
      </c>
      <c r="AK21" s="299" t="s">
        <v>6</v>
      </c>
      <c r="AL21" s="299" t="s">
        <v>6</v>
      </c>
      <c r="AM21" s="299" t="s">
        <v>6</v>
      </c>
      <c r="AN21" s="299" t="s">
        <v>6</v>
      </c>
      <c r="AO21" s="299" t="s">
        <v>6</v>
      </c>
      <c r="AP21" s="299" t="s">
        <v>6</v>
      </c>
      <c r="AQ21" s="299" t="s">
        <v>6</v>
      </c>
      <c r="AR21" s="299" t="s">
        <v>6</v>
      </c>
      <c r="AS21" s="299" t="s">
        <v>6</v>
      </c>
      <c r="AT21" s="299" t="s">
        <v>6</v>
      </c>
      <c r="AU21" s="299" t="s">
        <v>6</v>
      </c>
    </row>
    <row r="22" spans="1:47" x14ac:dyDescent="0.25">
      <c r="A22" s="349">
        <f>Liste!A41</f>
        <v>2</v>
      </c>
      <c r="B22" s="349" t="str">
        <f>IF(Liste!B41&lt;&gt;"",Liste!B41,"")</f>
        <v/>
      </c>
      <c r="C22" s="349" t="str">
        <f>IF(Liste!B41&lt;&gt;"",Liste!C41,"")</f>
        <v/>
      </c>
      <c r="D22" s="297"/>
      <c r="E22" s="299" t="s">
        <v>6</v>
      </c>
      <c r="F22" s="299"/>
      <c r="G22" s="299" t="s">
        <v>6</v>
      </c>
      <c r="H22" s="299" t="s">
        <v>6</v>
      </c>
      <c r="I22" s="299"/>
      <c r="J22" s="299"/>
      <c r="K22" s="299" t="s">
        <v>6</v>
      </c>
      <c r="L22" s="299" t="s">
        <v>6</v>
      </c>
      <c r="M22" s="299" t="s">
        <v>6</v>
      </c>
      <c r="N22" s="299"/>
      <c r="O22" s="293" t="str">
        <f>IF(I22&lt;&gt;"",Liste!D41,"")</f>
        <v/>
      </c>
      <c r="P22" s="293" t="str">
        <f>IF(I22&lt;&gt;"",Liste!E41,"")</f>
        <v/>
      </c>
      <c r="Q22" s="293" t="str">
        <f>IF(I22&lt;&gt;"",Liste!F41,"")</f>
        <v/>
      </c>
      <c r="R22" s="299" t="s">
        <v>6</v>
      </c>
      <c r="S22" s="299" t="s">
        <v>6</v>
      </c>
      <c r="T22" s="299"/>
      <c r="U22" s="299"/>
      <c r="V22" s="299" t="s">
        <v>6</v>
      </c>
      <c r="W22" s="299" t="s">
        <v>6</v>
      </c>
      <c r="X22" s="299" t="s">
        <v>6</v>
      </c>
      <c r="Y22" s="299" t="s">
        <v>6</v>
      </c>
      <c r="Z22" s="299" t="s">
        <v>6</v>
      </c>
      <c r="AA22" s="299" t="s">
        <v>6</v>
      </c>
      <c r="AB22" s="299" t="s">
        <v>6</v>
      </c>
      <c r="AC22" s="299" t="s">
        <v>6</v>
      </c>
      <c r="AD22" s="299" t="s">
        <v>6</v>
      </c>
      <c r="AE22" s="299" t="s">
        <v>6</v>
      </c>
      <c r="AF22" s="299" t="s">
        <v>6</v>
      </c>
      <c r="AG22" s="299" t="s">
        <v>6</v>
      </c>
      <c r="AH22" s="299" t="s">
        <v>6</v>
      </c>
      <c r="AI22" s="299" t="s">
        <v>6</v>
      </c>
      <c r="AJ22" s="299" t="s">
        <v>6</v>
      </c>
      <c r="AK22" s="299" t="s">
        <v>6</v>
      </c>
      <c r="AL22" s="299" t="s">
        <v>6</v>
      </c>
      <c r="AM22" s="299" t="s">
        <v>6</v>
      </c>
      <c r="AN22" s="299" t="s">
        <v>6</v>
      </c>
      <c r="AO22" s="299" t="s">
        <v>6</v>
      </c>
      <c r="AP22" s="299" t="s">
        <v>6</v>
      </c>
      <c r="AQ22" s="299" t="s">
        <v>6</v>
      </c>
      <c r="AR22" s="299" t="s">
        <v>6</v>
      </c>
      <c r="AS22" s="299" t="s">
        <v>6</v>
      </c>
      <c r="AT22" s="299" t="s">
        <v>6</v>
      </c>
      <c r="AU22" s="299" t="s">
        <v>6</v>
      </c>
    </row>
    <row r="23" spans="1:47" x14ac:dyDescent="0.25">
      <c r="A23" s="349">
        <f>Liste!A42</f>
        <v>3</v>
      </c>
      <c r="B23" s="349" t="str">
        <f>IF(Liste!B42&lt;&gt;"",Liste!B42,"")</f>
        <v/>
      </c>
      <c r="C23" s="349" t="str">
        <f>IF(Liste!B42&lt;&gt;"",Liste!C42,"")</f>
        <v/>
      </c>
      <c r="D23" s="297"/>
      <c r="E23" s="299" t="s">
        <v>6</v>
      </c>
      <c r="F23" s="299"/>
      <c r="G23" s="299" t="s">
        <v>6</v>
      </c>
      <c r="H23" s="299" t="s">
        <v>6</v>
      </c>
      <c r="I23" s="299"/>
      <c r="J23" s="299"/>
      <c r="K23" s="299" t="s">
        <v>6</v>
      </c>
      <c r="L23" s="299" t="s">
        <v>6</v>
      </c>
      <c r="M23" s="299" t="s">
        <v>6</v>
      </c>
      <c r="N23" s="299"/>
      <c r="O23" s="293" t="str">
        <f>IF(I23&lt;&gt;"",Liste!D42,"")</f>
        <v/>
      </c>
      <c r="P23" s="293" t="str">
        <f>IF(I23&lt;&gt;"",Liste!E42,"")</f>
        <v/>
      </c>
      <c r="Q23" s="293" t="str">
        <f>IF(I23&lt;&gt;"",Liste!F42,"")</f>
        <v/>
      </c>
      <c r="R23" s="299" t="s">
        <v>6</v>
      </c>
      <c r="S23" s="299" t="s">
        <v>6</v>
      </c>
      <c r="T23" s="299"/>
      <c r="U23" s="299"/>
      <c r="V23" s="299" t="s">
        <v>6</v>
      </c>
      <c r="W23" s="299" t="s">
        <v>6</v>
      </c>
      <c r="X23" s="299" t="s">
        <v>6</v>
      </c>
      <c r="Y23" s="299" t="s">
        <v>6</v>
      </c>
      <c r="Z23" s="299" t="s">
        <v>6</v>
      </c>
      <c r="AA23" s="299" t="s">
        <v>6</v>
      </c>
      <c r="AB23" s="299" t="s">
        <v>6</v>
      </c>
      <c r="AC23" s="299" t="s">
        <v>6</v>
      </c>
      <c r="AD23" s="299" t="s">
        <v>6</v>
      </c>
      <c r="AE23" s="299" t="s">
        <v>6</v>
      </c>
      <c r="AF23" s="299" t="s">
        <v>6</v>
      </c>
      <c r="AG23" s="299" t="s">
        <v>6</v>
      </c>
      <c r="AH23" s="299" t="s">
        <v>6</v>
      </c>
      <c r="AI23" s="299" t="s">
        <v>6</v>
      </c>
      <c r="AJ23" s="299" t="s">
        <v>6</v>
      </c>
      <c r="AK23" s="299" t="s">
        <v>6</v>
      </c>
      <c r="AL23" s="299" t="s">
        <v>6</v>
      </c>
      <c r="AM23" s="299" t="s">
        <v>6</v>
      </c>
      <c r="AN23" s="299" t="s">
        <v>6</v>
      </c>
      <c r="AO23" s="299" t="s">
        <v>6</v>
      </c>
      <c r="AP23" s="299" t="s">
        <v>6</v>
      </c>
      <c r="AQ23" s="299" t="s">
        <v>6</v>
      </c>
      <c r="AR23" s="299" t="s">
        <v>6</v>
      </c>
      <c r="AS23" s="299" t="s">
        <v>6</v>
      </c>
      <c r="AT23" s="299" t="s">
        <v>6</v>
      </c>
      <c r="AU23" s="299" t="s">
        <v>6</v>
      </c>
    </row>
    <row r="24" spans="1:47" x14ac:dyDescent="0.25">
      <c r="A24" s="349">
        <f>Liste!A43</f>
        <v>4</v>
      </c>
      <c r="B24" s="349" t="str">
        <f>IF(Liste!B43&lt;&gt;"",Liste!B43,"")</f>
        <v/>
      </c>
      <c r="C24" s="349" t="str">
        <f>IF(Liste!B43&lt;&gt;"",Liste!C43,"")</f>
        <v/>
      </c>
      <c r="D24" s="297"/>
      <c r="E24" s="299" t="s">
        <v>6</v>
      </c>
      <c r="F24" s="299"/>
      <c r="G24" s="299" t="s">
        <v>6</v>
      </c>
      <c r="H24" s="299" t="s">
        <v>6</v>
      </c>
      <c r="I24" s="299"/>
      <c r="J24" s="299"/>
      <c r="K24" s="299" t="s">
        <v>6</v>
      </c>
      <c r="L24" s="299" t="s">
        <v>6</v>
      </c>
      <c r="M24" s="299" t="s">
        <v>6</v>
      </c>
      <c r="N24" s="299"/>
      <c r="O24" s="293" t="str">
        <f>IF(I24&lt;&gt;"",Liste!D43,"")</f>
        <v/>
      </c>
      <c r="P24" s="293" t="str">
        <f>IF(I24&lt;&gt;"",Liste!E43,"")</f>
        <v/>
      </c>
      <c r="Q24" s="293" t="str">
        <f>IF(I24&lt;&gt;"",Liste!F43,"")</f>
        <v/>
      </c>
      <c r="R24" s="299" t="s">
        <v>6</v>
      </c>
      <c r="S24" s="299" t="s">
        <v>6</v>
      </c>
      <c r="T24" s="299"/>
      <c r="U24" s="299"/>
      <c r="V24" s="299" t="s">
        <v>6</v>
      </c>
      <c r="W24" s="299" t="s">
        <v>6</v>
      </c>
      <c r="X24" s="299" t="s">
        <v>6</v>
      </c>
      <c r="Y24" s="299" t="s">
        <v>6</v>
      </c>
      <c r="Z24" s="299" t="s">
        <v>6</v>
      </c>
      <c r="AA24" s="299" t="s">
        <v>6</v>
      </c>
      <c r="AB24" s="299" t="s">
        <v>6</v>
      </c>
      <c r="AC24" s="299" t="s">
        <v>6</v>
      </c>
      <c r="AD24" s="299" t="s">
        <v>6</v>
      </c>
      <c r="AE24" s="299" t="s">
        <v>6</v>
      </c>
      <c r="AF24" s="299" t="s">
        <v>6</v>
      </c>
      <c r="AG24" s="299" t="s">
        <v>6</v>
      </c>
      <c r="AH24" s="299" t="s">
        <v>6</v>
      </c>
      <c r="AI24" s="299" t="s">
        <v>6</v>
      </c>
      <c r="AJ24" s="299" t="s">
        <v>6</v>
      </c>
      <c r="AK24" s="299" t="s">
        <v>6</v>
      </c>
      <c r="AL24" s="299" t="s">
        <v>6</v>
      </c>
      <c r="AM24" s="299" t="s">
        <v>6</v>
      </c>
      <c r="AN24" s="299" t="s">
        <v>6</v>
      </c>
      <c r="AO24" s="299" t="s">
        <v>6</v>
      </c>
      <c r="AP24" s="299" t="s">
        <v>6</v>
      </c>
      <c r="AQ24" s="299" t="s">
        <v>6</v>
      </c>
      <c r="AR24" s="299" t="s">
        <v>6</v>
      </c>
      <c r="AS24" s="299" t="s">
        <v>6</v>
      </c>
      <c r="AT24" s="299" t="s">
        <v>6</v>
      </c>
      <c r="AU24" s="299" t="s">
        <v>6</v>
      </c>
    </row>
    <row r="25" spans="1:47" x14ac:dyDescent="0.25">
      <c r="A25" s="349">
        <f>Liste!A44</f>
        <v>5</v>
      </c>
      <c r="B25" s="349" t="str">
        <f>IF(Liste!B44&lt;&gt;"",Liste!B44,"")</f>
        <v/>
      </c>
      <c r="C25" s="349" t="str">
        <f>IF(Liste!B44&lt;&gt;"",Liste!C44,"")</f>
        <v/>
      </c>
      <c r="D25" s="297"/>
      <c r="E25" s="299" t="s">
        <v>6</v>
      </c>
      <c r="F25" s="299"/>
      <c r="G25" s="299" t="s">
        <v>6</v>
      </c>
      <c r="H25" s="299" t="s">
        <v>6</v>
      </c>
      <c r="I25" s="299"/>
      <c r="J25" s="299"/>
      <c r="K25" s="299" t="s">
        <v>6</v>
      </c>
      <c r="L25" s="299" t="s">
        <v>6</v>
      </c>
      <c r="M25" s="299" t="s">
        <v>6</v>
      </c>
      <c r="N25" s="299"/>
      <c r="O25" s="293" t="str">
        <f>IF(I25&lt;&gt;"",Liste!D44,"")</f>
        <v/>
      </c>
      <c r="P25" s="293" t="str">
        <f>IF(I25&lt;&gt;"",Liste!E44,"")</f>
        <v/>
      </c>
      <c r="Q25" s="293" t="str">
        <f>IF(I25&lt;&gt;"",Liste!F44,"")</f>
        <v/>
      </c>
      <c r="R25" s="299" t="s">
        <v>6</v>
      </c>
      <c r="S25" s="299" t="s">
        <v>6</v>
      </c>
      <c r="T25" s="299"/>
      <c r="U25" s="299"/>
      <c r="V25" s="299" t="s">
        <v>6</v>
      </c>
      <c r="W25" s="299" t="s">
        <v>6</v>
      </c>
      <c r="X25" s="299" t="s">
        <v>6</v>
      </c>
      <c r="Y25" s="299" t="s">
        <v>6</v>
      </c>
      <c r="Z25" s="299" t="s">
        <v>6</v>
      </c>
      <c r="AA25" s="299" t="s">
        <v>6</v>
      </c>
      <c r="AB25" s="299" t="s">
        <v>6</v>
      </c>
      <c r="AC25" s="299" t="s">
        <v>6</v>
      </c>
      <c r="AD25" s="299" t="s">
        <v>6</v>
      </c>
      <c r="AE25" s="299" t="s">
        <v>6</v>
      </c>
      <c r="AF25" s="299" t="s">
        <v>6</v>
      </c>
      <c r="AG25" s="299" t="s">
        <v>6</v>
      </c>
      <c r="AH25" s="299" t="s">
        <v>6</v>
      </c>
      <c r="AI25" s="299" t="s">
        <v>6</v>
      </c>
      <c r="AJ25" s="299" t="s">
        <v>6</v>
      </c>
      <c r="AK25" s="299" t="s">
        <v>6</v>
      </c>
      <c r="AL25" s="299" t="s">
        <v>6</v>
      </c>
      <c r="AM25" s="299" t="s">
        <v>6</v>
      </c>
      <c r="AN25" s="299" t="s">
        <v>6</v>
      </c>
      <c r="AO25" s="299" t="s">
        <v>6</v>
      </c>
      <c r="AP25" s="299" t="s">
        <v>6</v>
      </c>
      <c r="AQ25" s="299" t="s">
        <v>6</v>
      </c>
      <c r="AR25" s="299" t="s">
        <v>6</v>
      </c>
      <c r="AS25" s="299" t="s">
        <v>6</v>
      </c>
      <c r="AT25" s="299" t="s">
        <v>6</v>
      </c>
      <c r="AU25" s="299" t="s">
        <v>6</v>
      </c>
    </row>
    <row r="26" spans="1:47" x14ac:dyDescent="0.25">
      <c r="A26" s="349">
        <f>Liste!A45</f>
        <v>6</v>
      </c>
      <c r="B26" s="349" t="str">
        <f>IF(Liste!B45&lt;&gt;"",Liste!B45,"")</f>
        <v/>
      </c>
      <c r="C26" s="349" t="str">
        <f>IF(Liste!B45&lt;&gt;"",Liste!C45,"")</f>
        <v/>
      </c>
      <c r="D26" s="297"/>
      <c r="E26" s="299" t="s">
        <v>6</v>
      </c>
      <c r="F26" s="299"/>
      <c r="G26" s="299" t="s">
        <v>6</v>
      </c>
      <c r="H26" s="299" t="s">
        <v>6</v>
      </c>
      <c r="I26" s="299"/>
      <c r="J26" s="299"/>
      <c r="K26" s="299" t="s">
        <v>6</v>
      </c>
      <c r="L26" s="299" t="s">
        <v>6</v>
      </c>
      <c r="M26" s="299" t="s">
        <v>6</v>
      </c>
      <c r="N26" s="299"/>
      <c r="O26" s="293" t="str">
        <f>IF(I26&lt;&gt;"",Liste!D45,"")</f>
        <v/>
      </c>
      <c r="P26" s="293" t="str">
        <f>IF(I26&lt;&gt;"",Liste!E45,"")</f>
        <v/>
      </c>
      <c r="Q26" s="293" t="str">
        <f>IF(I26&lt;&gt;"",Liste!F45,"")</f>
        <v/>
      </c>
      <c r="R26" s="299" t="s">
        <v>6</v>
      </c>
      <c r="S26" s="299" t="s">
        <v>6</v>
      </c>
      <c r="T26" s="299"/>
      <c r="U26" s="299"/>
      <c r="V26" s="299" t="s">
        <v>6</v>
      </c>
      <c r="W26" s="299" t="s">
        <v>6</v>
      </c>
      <c r="X26" s="299" t="s">
        <v>6</v>
      </c>
      <c r="Y26" s="299" t="s">
        <v>6</v>
      </c>
      <c r="Z26" s="299" t="s">
        <v>6</v>
      </c>
      <c r="AA26" s="299" t="s">
        <v>6</v>
      </c>
      <c r="AB26" s="299" t="s">
        <v>6</v>
      </c>
      <c r="AC26" s="299" t="s">
        <v>6</v>
      </c>
      <c r="AD26" s="299" t="s">
        <v>6</v>
      </c>
      <c r="AE26" s="299" t="s">
        <v>6</v>
      </c>
      <c r="AF26" s="299" t="s">
        <v>6</v>
      </c>
      <c r="AG26" s="299" t="s">
        <v>6</v>
      </c>
      <c r="AH26" s="299" t="s">
        <v>6</v>
      </c>
      <c r="AI26" s="299" t="s">
        <v>6</v>
      </c>
      <c r="AJ26" s="299" t="s">
        <v>6</v>
      </c>
      <c r="AK26" s="299" t="s">
        <v>6</v>
      </c>
      <c r="AL26" s="299" t="s">
        <v>6</v>
      </c>
      <c r="AM26" s="299" t="s">
        <v>6</v>
      </c>
      <c r="AN26" s="299" t="s">
        <v>6</v>
      </c>
      <c r="AO26" s="299" t="s">
        <v>6</v>
      </c>
      <c r="AP26" s="299" t="s">
        <v>6</v>
      </c>
      <c r="AQ26" s="299" t="s">
        <v>6</v>
      </c>
      <c r="AR26" s="299" t="s">
        <v>6</v>
      </c>
      <c r="AS26" s="299" t="s">
        <v>6</v>
      </c>
      <c r="AT26" s="299" t="s">
        <v>6</v>
      </c>
      <c r="AU26" s="299" t="s">
        <v>6</v>
      </c>
    </row>
    <row r="27" spans="1:47" x14ac:dyDescent="0.25">
      <c r="A27" s="349">
        <f>Liste!A46</f>
        <v>7</v>
      </c>
      <c r="B27" s="349" t="str">
        <f>IF(Liste!B46&lt;&gt;"",Liste!B46,"")</f>
        <v/>
      </c>
      <c r="C27" s="349" t="str">
        <f>IF(Liste!B46&lt;&gt;"",Liste!C46,"")</f>
        <v/>
      </c>
      <c r="D27" s="297"/>
      <c r="E27" s="299" t="s">
        <v>6</v>
      </c>
      <c r="F27" s="299"/>
      <c r="G27" s="299" t="s">
        <v>6</v>
      </c>
      <c r="H27" s="299" t="s">
        <v>6</v>
      </c>
      <c r="I27" s="299"/>
      <c r="J27" s="299"/>
      <c r="K27" s="299" t="s">
        <v>6</v>
      </c>
      <c r="L27" s="299" t="s">
        <v>6</v>
      </c>
      <c r="M27" s="299" t="s">
        <v>6</v>
      </c>
      <c r="N27" s="299"/>
      <c r="O27" s="293" t="str">
        <f>IF(I27&lt;&gt;"",Liste!D46,"")</f>
        <v/>
      </c>
      <c r="P27" s="293" t="str">
        <f>IF(I27&lt;&gt;"",Liste!E46,"")</f>
        <v/>
      </c>
      <c r="Q27" s="293" t="str">
        <f>IF(I27&lt;&gt;"",Liste!F46,"")</f>
        <v/>
      </c>
      <c r="R27" s="299" t="s">
        <v>6</v>
      </c>
      <c r="S27" s="299" t="s">
        <v>6</v>
      </c>
      <c r="T27" s="299"/>
      <c r="U27" s="299"/>
      <c r="V27" s="299" t="s">
        <v>6</v>
      </c>
      <c r="W27" s="299" t="s">
        <v>6</v>
      </c>
      <c r="X27" s="299" t="s">
        <v>6</v>
      </c>
      <c r="Y27" s="299" t="s">
        <v>6</v>
      </c>
      <c r="Z27" s="299" t="s">
        <v>6</v>
      </c>
      <c r="AA27" s="299" t="s">
        <v>6</v>
      </c>
      <c r="AB27" s="299" t="s">
        <v>6</v>
      </c>
      <c r="AC27" s="299" t="s">
        <v>6</v>
      </c>
      <c r="AD27" s="299" t="s">
        <v>6</v>
      </c>
      <c r="AE27" s="299" t="s">
        <v>6</v>
      </c>
      <c r="AF27" s="299" t="s">
        <v>6</v>
      </c>
      <c r="AG27" s="299" t="s">
        <v>6</v>
      </c>
      <c r="AH27" s="299" t="s">
        <v>6</v>
      </c>
      <c r="AI27" s="299" t="s">
        <v>6</v>
      </c>
      <c r="AJ27" s="299" t="s">
        <v>6</v>
      </c>
      <c r="AK27" s="299" t="s">
        <v>6</v>
      </c>
      <c r="AL27" s="299" t="s">
        <v>6</v>
      </c>
      <c r="AM27" s="299" t="s">
        <v>6</v>
      </c>
      <c r="AN27" s="299" t="s">
        <v>6</v>
      </c>
      <c r="AO27" s="299" t="s">
        <v>6</v>
      </c>
      <c r="AP27" s="299" t="s">
        <v>6</v>
      </c>
      <c r="AQ27" s="299" t="s">
        <v>6</v>
      </c>
      <c r="AR27" s="299" t="s">
        <v>6</v>
      </c>
      <c r="AS27" s="299" t="s">
        <v>6</v>
      </c>
      <c r="AT27" s="299" t="s">
        <v>6</v>
      </c>
      <c r="AU27" s="299" t="s">
        <v>6</v>
      </c>
    </row>
    <row r="28" spans="1:47" x14ac:dyDescent="0.25">
      <c r="A28" s="349">
        <f>Liste!A47</f>
        <v>8</v>
      </c>
      <c r="B28" s="349" t="str">
        <f>IF(Liste!B47&lt;&gt;"",Liste!B47,"")</f>
        <v/>
      </c>
      <c r="C28" s="349" t="str">
        <f>IF(Liste!B47&lt;&gt;"",Liste!C47,"")</f>
        <v/>
      </c>
      <c r="D28" s="297"/>
      <c r="E28" s="299" t="s">
        <v>6</v>
      </c>
      <c r="F28" s="299"/>
      <c r="G28" s="299" t="s">
        <v>6</v>
      </c>
      <c r="H28" s="299" t="s">
        <v>6</v>
      </c>
      <c r="I28" s="299"/>
      <c r="J28" s="299"/>
      <c r="K28" s="299" t="s">
        <v>6</v>
      </c>
      <c r="L28" s="299" t="s">
        <v>6</v>
      </c>
      <c r="M28" s="299" t="s">
        <v>6</v>
      </c>
      <c r="N28" s="299"/>
      <c r="O28" s="293" t="str">
        <f>IF(I28&lt;&gt;"",Liste!D47,"")</f>
        <v/>
      </c>
      <c r="P28" s="293" t="str">
        <f>IF(I28&lt;&gt;"",Liste!E47,"")</f>
        <v/>
      </c>
      <c r="Q28" s="293" t="str">
        <f>IF(I28&lt;&gt;"",Liste!F47,"")</f>
        <v/>
      </c>
      <c r="R28" s="299" t="s">
        <v>6</v>
      </c>
      <c r="S28" s="299" t="s">
        <v>6</v>
      </c>
      <c r="T28" s="299"/>
      <c r="U28" s="299"/>
      <c r="V28" s="299" t="s">
        <v>6</v>
      </c>
      <c r="W28" s="299" t="s">
        <v>6</v>
      </c>
      <c r="X28" s="299" t="s">
        <v>6</v>
      </c>
      <c r="Y28" s="299" t="s">
        <v>6</v>
      </c>
      <c r="Z28" s="299" t="s">
        <v>6</v>
      </c>
      <c r="AA28" s="299" t="s">
        <v>6</v>
      </c>
      <c r="AB28" s="299" t="s">
        <v>6</v>
      </c>
      <c r="AC28" s="299" t="s">
        <v>6</v>
      </c>
      <c r="AD28" s="299" t="s">
        <v>6</v>
      </c>
      <c r="AE28" s="299" t="s">
        <v>6</v>
      </c>
      <c r="AF28" s="299" t="s">
        <v>6</v>
      </c>
      <c r="AG28" s="299" t="s">
        <v>6</v>
      </c>
      <c r="AH28" s="299" t="s">
        <v>6</v>
      </c>
      <c r="AI28" s="299" t="s">
        <v>6</v>
      </c>
      <c r="AJ28" s="299" t="s">
        <v>6</v>
      </c>
      <c r="AK28" s="299" t="s">
        <v>6</v>
      </c>
      <c r="AL28" s="299" t="s">
        <v>6</v>
      </c>
      <c r="AM28" s="299" t="s">
        <v>6</v>
      </c>
      <c r="AN28" s="299" t="s">
        <v>6</v>
      </c>
      <c r="AO28" s="299" t="s">
        <v>6</v>
      </c>
      <c r="AP28" s="299" t="s">
        <v>6</v>
      </c>
      <c r="AQ28" s="299" t="s">
        <v>6</v>
      </c>
      <c r="AR28" s="299" t="s">
        <v>6</v>
      </c>
      <c r="AS28" s="299" t="s">
        <v>6</v>
      </c>
      <c r="AT28" s="299" t="s">
        <v>6</v>
      </c>
      <c r="AU28" s="299" t="s">
        <v>6</v>
      </c>
    </row>
    <row r="29" spans="1:47" x14ac:dyDescent="0.25">
      <c r="A29" s="349">
        <f>Liste!A48</f>
        <v>9</v>
      </c>
      <c r="B29" s="349" t="str">
        <f>IF(Liste!B48&lt;&gt;"",Liste!B48,"")</f>
        <v/>
      </c>
      <c r="C29" s="349" t="str">
        <f>IF(Liste!B48&lt;&gt;"",Liste!C48,"")</f>
        <v/>
      </c>
      <c r="D29" s="297"/>
      <c r="E29" s="299" t="s">
        <v>6</v>
      </c>
      <c r="F29" s="299"/>
      <c r="G29" s="299" t="s">
        <v>6</v>
      </c>
      <c r="H29" s="299" t="s">
        <v>6</v>
      </c>
      <c r="I29" s="299"/>
      <c r="J29" s="299"/>
      <c r="K29" s="299" t="s">
        <v>6</v>
      </c>
      <c r="L29" s="299" t="s">
        <v>6</v>
      </c>
      <c r="M29" s="299" t="s">
        <v>6</v>
      </c>
      <c r="N29" s="299"/>
      <c r="O29" s="293" t="str">
        <f>IF(I29&lt;&gt;"",Liste!D48,"")</f>
        <v/>
      </c>
      <c r="P29" s="293" t="str">
        <f>IF(I29&lt;&gt;"",Liste!E48,"")</f>
        <v/>
      </c>
      <c r="Q29" s="293" t="str">
        <f>IF(I29&lt;&gt;"",Liste!F48,"")</f>
        <v/>
      </c>
      <c r="R29" s="299" t="s">
        <v>6</v>
      </c>
      <c r="S29" s="299" t="s">
        <v>6</v>
      </c>
      <c r="T29" s="299"/>
      <c r="U29" s="299"/>
      <c r="V29" s="299" t="s">
        <v>6</v>
      </c>
      <c r="W29" s="299" t="s">
        <v>6</v>
      </c>
      <c r="X29" s="299" t="s">
        <v>6</v>
      </c>
      <c r="Y29" s="299" t="s">
        <v>6</v>
      </c>
      <c r="Z29" s="299" t="s">
        <v>6</v>
      </c>
      <c r="AA29" s="299" t="s">
        <v>6</v>
      </c>
      <c r="AB29" s="299" t="s">
        <v>6</v>
      </c>
      <c r="AC29" s="299" t="s">
        <v>6</v>
      </c>
      <c r="AD29" s="299" t="s">
        <v>6</v>
      </c>
      <c r="AE29" s="299" t="s">
        <v>6</v>
      </c>
      <c r="AF29" s="299" t="s">
        <v>6</v>
      </c>
      <c r="AG29" s="299" t="s">
        <v>6</v>
      </c>
      <c r="AH29" s="299" t="s">
        <v>6</v>
      </c>
      <c r="AI29" s="299" t="s">
        <v>6</v>
      </c>
      <c r="AJ29" s="299" t="s">
        <v>6</v>
      </c>
      <c r="AK29" s="299" t="s">
        <v>6</v>
      </c>
      <c r="AL29" s="299" t="s">
        <v>6</v>
      </c>
      <c r="AM29" s="299" t="s">
        <v>6</v>
      </c>
      <c r="AN29" s="299" t="s">
        <v>6</v>
      </c>
      <c r="AO29" s="299" t="s">
        <v>6</v>
      </c>
      <c r="AP29" s="299" t="s">
        <v>6</v>
      </c>
      <c r="AQ29" s="299" t="s">
        <v>6</v>
      </c>
      <c r="AR29" s="299" t="s">
        <v>6</v>
      </c>
      <c r="AS29" s="299" t="s">
        <v>6</v>
      </c>
      <c r="AT29" s="299" t="s">
        <v>6</v>
      </c>
      <c r="AU29" s="299" t="s">
        <v>6</v>
      </c>
    </row>
    <row r="30" spans="1:47" x14ac:dyDescent="0.25">
      <c r="A30" s="349">
        <f>Liste!A49</f>
        <v>10</v>
      </c>
      <c r="B30" s="349" t="str">
        <f>IF(Liste!B49&lt;&gt;"",Liste!B49,"")</f>
        <v/>
      </c>
      <c r="C30" s="349" t="str">
        <f>IF(Liste!B49&lt;&gt;"",Liste!C49,"")</f>
        <v/>
      </c>
      <c r="D30" s="297"/>
      <c r="E30" s="299" t="s">
        <v>6</v>
      </c>
      <c r="F30" s="299"/>
      <c r="G30" s="299" t="s">
        <v>6</v>
      </c>
      <c r="H30" s="299" t="s">
        <v>6</v>
      </c>
      <c r="I30" s="299"/>
      <c r="J30" s="299"/>
      <c r="K30" s="299" t="s">
        <v>6</v>
      </c>
      <c r="L30" s="299" t="s">
        <v>6</v>
      </c>
      <c r="M30" s="299" t="s">
        <v>6</v>
      </c>
      <c r="N30" s="299"/>
      <c r="O30" s="293" t="str">
        <f>IF(I30&lt;&gt;"",Liste!D49,"")</f>
        <v/>
      </c>
      <c r="P30" s="293" t="str">
        <f>IF(I30&lt;&gt;"",Liste!E49,"")</f>
        <v/>
      </c>
      <c r="Q30" s="293" t="str">
        <f>IF(I30&lt;&gt;"",Liste!F49,"")</f>
        <v/>
      </c>
      <c r="R30" s="299" t="s">
        <v>6</v>
      </c>
      <c r="S30" s="299" t="s">
        <v>6</v>
      </c>
      <c r="T30" s="299"/>
      <c r="U30" s="299"/>
      <c r="V30" s="299" t="s">
        <v>6</v>
      </c>
      <c r="W30" s="299" t="s">
        <v>6</v>
      </c>
      <c r="X30" s="299" t="s">
        <v>6</v>
      </c>
      <c r="Y30" s="299" t="s">
        <v>6</v>
      </c>
      <c r="Z30" s="299" t="s">
        <v>6</v>
      </c>
      <c r="AA30" s="299" t="s">
        <v>6</v>
      </c>
      <c r="AB30" s="299" t="s">
        <v>6</v>
      </c>
      <c r="AC30" s="299" t="s">
        <v>6</v>
      </c>
      <c r="AD30" s="299" t="s">
        <v>6</v>
      </c>
      <c r="AE30" s="299" t="s">
        <v>6</v>
      </c>
      <c r="AF30" s="299" t="s">
        <v>6</v>
      </c>
      <c r="AG30" s="299" t="s">
        <v>6</v>
      </c>
      <c r="AH30" s="299" t="s">
        <v>6</v>
      </c>
      <c r="AI30" s="299" t="s">
        <v>6</v>
      </c>
      <c r="AJ30" s="299" t="s">
        <v>6</v>
      </c>
      <c r="AK30" s="299" t="s">
        <v>6</v>
      </c>
      <c r="AL30" s="299" t="s">
        <v>6</v>
      </c>
      <c r="AM30" s="299" t="s">
        <v>6</v>
      </c>
      <c r="AN30" s="299" t="s">
        <v>6</v>
      </c>
      <c r="AO30" s="299" t="s">
        <v>6</v>
      </c>
      <c r="AP30" s="299" t="s">
        <v>6</v>
      </c>
      <c r="AQ30" s="299" t="s">
        <v>6</v>
      </c>
      <c r="AR30" s="299" t="s">
        <v>6</v>
      </c>
      <c r="AS30" s="299" t="s">
        <v>6</v>
      </c>
      <c r="AT30" s="299" t="s">
        <v>6</v>
      </c>
      <c r="AU30" s="299" t="s">
        <v>6</v>
      </c>
    </row>
    <row r="31" spans="1:47" x14ac:dyDescent="0.25">
      <c r="A31" s="349">
        <f>Liste!A50</f>
        <v>11</v>
      </c>
      <c r="B31" s="349" t="str">
        <f>IF(Liste!B50&lt;&gt;"",Liste!B50,"")</f>
        <v/>
      </c>
      <c r="C31" s="349" t="str">
        <f>IF(Liste!B50&lt;&gt;"",Liste!C50,"")</f>
        <v/>
      </c>
      <c r="D31" s="297"/>
      <c r="E31" s="299" t="s">
        <v>6</v>
      </c>
      <c r="F31" s="299"/>
      <c r="G31" s="299" t="s">
        <v>6</v>
      </c>
      <c r="H31" s="299" t="s">
        <v>6</v>
      </c>
      <c r="I31" s="299"/>
      <c r="J31" s="299"/>
      <c r="K31" s="299" t="s">
        <v>6</v>
      </c>
      <c r="L31" s="299" t="s">
        <v>6</v>
      </c>
      <c r="M31" s="299" t="s">
        <v>6</v>
      </c>
      <c r="N31" s="299"/>
      <c r="O31" s="293" t="str">
        <f>IF(I31&lt;&gt;"",Liste!D50,"")</f>
        <v/>
      </c>
      <c r="P31" s="293" t="str">
        <f>IF(I31&lt;&gt;"",Liste!E50,"")</f>
        <v/>
      </c>
      <c r="Q31" s="293" t="str">
        <f>IF(I31&lt;&gt;"",Liste!F50,"")</f>
        <v/>
      </c>
      <c r="R31" s="299" t="s">
        <v>6</v>
      </c>
      <c r="S31" s="299" t="s">
        <v>6</v>
      </c>
      <c r="T31" s="299"/>
      <c r="U31" s="299"/>
      <c r="V31" s="299" t="s">
        <v>6</v>
      </c>
      <c r="W31" s="299" t="s">
        <v>6</v>
      </c>
      <c r="X31" s="299" t="s">
        <v>6</v>
      </c>
      <c r="Y31" s="299" t="s">
        <v>6</v>
      </c>
      <c r="Z31" s="299" t="s">
        <v>6</v>
      </c>
      <c r="AA31" s="299" t="s">
        <v>6</v>
      </c>
      <c r="AB31" s="299" t="s">
        <v>6</v>
      </c>
      <c r="AC31" s="299" t="s">
        <v>6</v>
      </c>
      <c r="AD31" s="299" t="s">
        <v>6</v>
      </c>
      <c r="AE31" s="299" t="s">
        <v>6</v>
      </c>
      <c r="AF31" s="299" t="s">
        <v>6</v>
      </c>
      <c r="AG31" s="299" t="s">
        <v>6</v>
      </c>
      <c r="AH31" s="299" t="s">
        <v>6</v>
      </c>
      <c r="AI31" s="299" t="s">
        <v>6</v>
      </c>
      <c r="AJ31" s="299" t="s">
        <v>6</v>
      </c>
      <c r="AK31" s="299" t="s">
        <v>6</v>
      </c>
      <c r="AL31" s="299" t="s">
        <v>6</v>
      </c>
      <c r="AM31" s="299" t="s">
        <v>6</v>
      </c>
      <c r="AN31" s="299" t="s">
        <v>6</v>
      </c>
      <c r="AO31" s="299" t="s">
        <v>6</v>
      </c>
      <c r="AP31" s="299" t="s">
        <v>6</v>
      </c>
      <c r="AQ31" s="299" t="s">
        <v>6</v>
      </c>
      <c r="AR31" s="299" t="s">
        <v>6</v>
      </c>
      <c r="AS31" s="299" t="s">
        <v>6</v>
      </c>
      <c r="AT31" s="299" t="s">
        <v>6</v>
      </c>
      <c r="AU31" s="299" t="s">
        <v>6</v>
      </c>
    </row>
    <row r="32" spans="1:47" x14ac:dyDescent="0.25">
      <c r="A32" s="349">
        <f>Liste!A51</f>
        <v>12</v>
      </c>
      <c r="B32" s="349" t="str">
        <f>IF(Liste!B51&lt;&gt;"",Liste!B51,"")</f>
        <v/>
      </c>
      <c r="C32" s="349" t="str">
        <f>IF(Liste!B51&lt;&gt;"",Liste!C51,"")</f>
        <v/>
      </c>
      <c r="D32" s="297"/>
      <c r="E32" s="299" t="s">
        <v>6</v>
      </c>
      <c r="F32" s="299"/>
      <c r="G32" s="299" t="s">
        <v>6</v>
      </c>
      <c r="H32" s="299" t="s">
        <v>6</v>
      </c>
      <c r="I32" s="299"/>
      <c r="J32" s="299"/>
      <c r="K32" s="299" t="s">
        <v>6</v>
      </c>
      <c r="L32" s="299" t="s">
        <v>6</v>
      </c>
      <c r="M32" s="299" t="s">
        <v>6</v>
      </c>
      <c r="N32" s="299"/>
      <c r="O32" s="293" t="str">
        <f>IF(I32&lt;&gt;"",Liste!D51,"")</f>
        <v/>
      </c>
      <c r="P32" s="293" t="str">
        <f>IF(I32&lt;&gt;"",Liste!E51,"")</f>
        <v/>
      </c>
      <c r="Q32" s="293" t="str">
        <f>IF(I32&lt;&gt;"",Liste!F51,"")</f>
        <v/>
      </c>
      <c r="R32" s="299" t="s">
        <v>6</v>
      </c>
      <c r="S32" s="299" t="s">
        <v>6</v>
      </c>
      <c r="T32" s="299"/>
      <c r="U32" s="299"/>
      <c r="V32" s="299" t="s">
        <v>6</v>
      </c>
      <c r="W32" s="299" t="s">
        <v>6</v>
      </c>
      <c r="X32" s="299" t="s">
        <v>6</v>
      </c>
      <c r="Y32" s="299" t="s">
        <v>6</v>
      </c>
      <c r="Z32" s="299" t="s">
        <v>6</v>
      </c>
      <c r="AA32" s="299" t="s">
        <v>6</v>
      </c>
      <c r="AB32" s="299" t="s">
        <v>6</v>
      </c>
      <c r="AC32" s="299" t="s">
        <v>6</v>
      </c>
      <c r="AD32" s="299" t="s">
        <v>6</v>
      </c>
      <c r="AE32" s="299" t="s">
        <v>6</v>
      </c>
      <c r="AF32" s="299" t="s">
        <v>6</v>
      </c>
      <c r="AG32" s="299" t="s">
        <v>6</v>
      </c>
      <c r="AH32" s="299" t="s">
        <v>6</v>
      </c>
      <c r="AI32" s="299" t="s">
        <v>6</v>
      </c>
      <c r="AJ32" s="299" t="s">
        <v>6</v>
      </c>
      <c r="AK32" s="299" t="s">
        <v>6</v>
      </c>
      <c r="AL32" s="299" t="s">
        <v>6</v>
      </c>
      <c r="AM32" s="299" t="s">
        <v>6</v>
      </c>
      <c r="AN32" s="299" t="s">
        <v>6</v>
      </c>
      <c r="AO32" s="299" t="s">
        <v>6</v>
      </c>
      <c r="AP32" s="299" t="s">
        <v>6</v>
      </c>
      <c r="AQ32" s="299" t="s">
        <v>6</v>
      </c>
      <c r="AR32" s="299" t="s">
        <v>6</v>
      </c>
      <c r="AS32" s="299" t="s">
        <v>6</v>
      </c>
      <c r="AT32" s="299" t="s">
        <v>6</v>
      </c>
      <c r="AU32" s="299" t="s">
        <v>6</v>
      </c>
    </row>
    <row r="33" spans="1:47" x14ac:dyDescent="0.25">
      <c r="A33" s="349">
        <f>Liste!A52</f>
        <v>13</v>
      </c>
      <c r="B33" s="349" t="str">
        <f>IF(Liste!B52&lt;&gt;"",Liste!B52,"")</f>
        <v/>
      </c>
      <c r="C33" s="349" t="str">
        <f>IF(Liste!B52&lt;&gt;"",Liste!C52,"")</f>
        <v/>
      </c>
      <c r="D33" s="297"/>
      <c r="E33" s="299" t="s">
        <v>6</v>
      </c>
      <c r="F33" s="299"/>
      <c r="G33" s="299" t="s">
        <v>6</v>
      </c>
      <c r="H33" s="299" t="s">
        <v>6</v>
      </c>
      <c r="I33" s="299"/>
      <c r="J33" s="299"/>
      <c r="K33" s="299" t="s">
        <v>6</v>
      </c>
      <c r="L33" s="299" t="s">
        <v>6</v>
      </c>
      <c r="M33" s="299" t="s">
        <v>6</v>
      </c>
      <c r="N33" s="299"/>
      <c r="O33" s="293" t="str">
        <f>IF(I33&lt;&gt;"",Liste!D52,"")</f>
        <v/>
      </c>
      <c r="P33" s="293" t="str">
        <f>IF(I33&lt;&gt;"",Liste!E52,"")</f>
        <v/>
      </c>
      <c r="Q33" s="293" t="str">
        <f>IF(I33&lt;&gt;"",Liste!F52,"")</f>
        <v/>
      </c>
      <c r="R33" s="299" t="s">
        <v>6</v>
      </c>
      <c r="S33" s="299" t="s">
        <v>6</v>
      </c>
      <c r="T33" s="299"/>
      <c r="U33" s="299"/>
      <c r="V33" s="299" t="s">
        <v>6</v>
      </c>
      <c r="W33" s="299" t="s">
        <v>6</v>
      </c>
      <c r="X33" s="299" t="s">
        <v>6</v>
      </c>
      <c r="Y33" s="299" t="s">
        <v>6</v>
      </c>
      <c r="Z33" s="299" t="s">
        <v>6</v>
      </c>
      <c r="AA33" s="299" t="s">
        <v>6</v>
      </c>
      <c r="AB33" s="299" t="s">
        <v>6</v>
      </c>
      <c r="AC33" s="299" t="s">
        <v>6</v>
      </c>
      <c r="AD33" s="299" t="s">
        <v>6</v>
      </c>
      <c r="AE33" s="299" t="s">
        <v>6</v>
      </c>
      <c r="AF33" s="299" t="s">
        <v>6</v>
      </c>
      <c r="AG33" s="299" t="s">
        <v>6</v>
      </c>
      <c r="AH33" s="299" t="s">
        <v>6</v>
      </c>
      <c r="AI33" s="299" t="s">
        <v>6</v>
      </c>
      <c r="AJ33" s="299" t="s">
        <v>6</v>
      </c>
      <c r="AK33" s="299" t="s">
        <v>6</v>
      </c>
      <c r="AL33" s="299" t="s">
        <v>6</v>
      </c>
      <c r="AM33" s="299" t="s">
        <v>6</v>
      </c>
      <c r="AN33" s="299" t="s">
        <v>6</v>
      </c>
      <c r="AO33" s="299" t="s">
        <v>6</v>
      </c>
      <c r="AP33" s="299" t="s">
        <v>6</v>
      </c>
      <c r="AQ33" s="299" t="s">
        <v>6</v>
      </c>
      <c r="AR33" s="299" t="s">
        <v>6</v>
      </c>
      <c r="AS33" s="299" t="s">
        <v>6</v>
      </c>
      <c r="AT33" s="299" t="s">
        <v>6</v>
      </c>
      <c r="AU33" s="299" t="s">
        <v>6</v>
      </c>
    </row>
    <row r="34" spans="1:47" x14ac:dyDescent="0.25">
      <c r="A34" s="349">
        <f>Liste!A53</f>
        <v>14</v>
      </c>
      <c r="B34" s="349" t="str">
        <f>IF(Liste!B53&lt;&gt;"",Liste!B53,"")</f>
        <v/>
      </c>
      <c r="C34" s="349" t="str">
        <f>IF(Liste!B53&lt;&gt;"",Liste!C53,"")</f>
        <v/>
      </c>
      <c r="D34" s="297"/>
      <c r="E34" s="299" t="s">
        <v>6</v>
      </c>
      <c r="F34" s="299"/>
      <c r="G34" s="299" t="s">
        <v>6</v>
      </c>
      <c r="H34" s="299" t="s">
        <v>6</v>
      </c>
      <c r="I34" s="299"/>
      <c r="J34" s="299"/>
      <c r="K34" s="299" t="s">
        <v>6</v>
      </c>
      <c r="L34" s="299" t="s">
        <v>6</v>
      </c>
      <c r="M34" s="299" t="s">
        <v>6</v>
      </c>
      <c r="N34" s="299"/>
      <c r="O34" s="293" t="str">
        <f>IF(I34&lt;&gt;"",Liste!D53,"")</f>
        <v/>
      </c>
      <c r="P34" s="293" t="str">
        <f>IF(I34&lt;&gt;"",Liste!E53,"")</f>
        <v/>
      </c>
      <c r="Q34" s="293" t="str">
        <f>IF(I34&lt;&gt;"",Liste!F53,"")</f>
        <v/>
      </c>
      <c r="R34" s="299" t="s">
        <v>6</v>
      </c>
      <c r="S34" s="299" t="s">
        <v>6</v>
      </c>
      <c r="T34" s="299"/>
      <c r="U34" s="299"/>
      <c r="V34" s="299" t="s">
        <v>6</v>
      </c>
      <c r="W34" s="299" t="s">
        <v>6</v>
      </c>
      <c r="X34" s="299" t="s">
        <v>6</v>
      </c>
      <c r="Y34" s="299" t="s">
        <v>6</v>
      </c>
      <c r="Z34" s="299" t="s">
        <v>6</v>
      </c>
      <c r="AA34" s="299" t="s">
        <v>6</v>
      </c>
      <c r="AB34" s="299" t="s">
        <v>6</v>
      </c>
      <c r="AC34" s="299" t="s">
        <v>6</v>
      </c>
      <c r="AD34" s="299" t="s">
        <v>6</v>
      </c>
      <c r="AE34" s="299" t="s">
        <v>6</v>
      </c>
      <c r="AF34" s="299" t="s">
        <v>6</v>
      </c>
      <c r="AG34" s="299" t="s">
        <v>6</v>
      </c>
      <c r="AH34" s="299" t="s">
        <v>6</v>
      </c>
      <c r="AI34" s="299" t="s">
        <v>6</v>
      </c>
      <c r="AJ34" s="299" t="s">
        <v>6</v>
      </c>
      <c r="AK34" s="299" t="s">
        <v>6</v>
      </c>
      <c r="AL34" s="299" t="s">
        <v>6</v>
      </c>
      <c r="AM34" s="299" t="s">
        <v>6</v>
      </c>
      <c r="AN34" s="299" t="s">
        <v>6</v>
      </c>
      <c r="AO34" s="299" t="s">
        <v>6</v>
      </c>
      <c r="AP34" s="299" t="s">
        <v>6</v>
      </c>
      <c r="AQ34" s="299" t="s">
        <v>6</v>
      </c>
      <c r="AR34" s="299" t="s">
        <v>6</v>
      </c>
      <c r="AS34" s="299" t="s">
        <v>6</v>
      </c>
      <c r="AT34" s="299" t="s">
        <v>6</v>
      </c>
      <c r="AU34" s="299" t="s">
        <v>6</v>
      </c>
    </row>
    <row r="35" spans="1:47" x14ac:dyDescent="0.25">
      <c r="A35" s="349">
        <f>Liste!A54</f>
        <v>15</v>
      </c>
      <c r="B35" s="349" t="str">
        <f>IF(Liste!B54&lt;&gt;"",Liste!B54,"")</f>
        <v/>
      </c>
      <c r="C35" s="349" t="str">
        <f>IF(Liste!B54&lt;&gt;"",Liste!C54,"")</f>
        <v/>
      </c>
      <c r="D35" s="297"/>
      <c r="E35" s="299" t="s">
        <v>6</v>
      </c>
      <c r="F35" s="299"/>
      <c r="G35" s="299" t="s">
        <v>6</v>
      </c>
      <c r="H35" s="299" t="s">
        <v>6</v>
      </c>
      <c r="I35" s="299"/>
      <c r="J35" s="299"/>
      <c r="K35" s="299" t="s">
        <v>6</v>
      </c>
      <c r="L35" s="299" t="s">
        <v>6</v>
      </c>
      <c r="M35" s="299" t="s">
        <v>6</v>
      </c>
      <c r="N35" s="299"/>
      <c r="O35" s="293" t="str">
        <f>IF(I35&lt;&gt;"",Liste!D54,"")</f>
        <v/>
      </c>
      <c r="P35" s="293" t="str">
        <f>IF(I35&lt;&gt;"",Liste!E54,"")</f>
        <v/>
      </c>
      <c r="Q35" s="293" t="str">
        <f>IF(I35&lt;&gt;"",Liste!F54,"")</f>
        <v/>
      </c>
      <c r="R35" s="299" t="s">
        <v>6</v>
      </c>
      <c r="S35" s="299" t="s">
        <v>6</v>
      </c>
      <c r="T35" s="299"/>
      <c r="U35" s="299"/>
      <c r="V35" s="299" t="s">
        <v>6</v>
      </c>
      <c r="W35" s="299" t="s">
        <v>6</v>
      </c>
      <c r="X35" s="299" t="s">
        <v>6</v>
      </c>
      <c r="Y35" s="299" t="s">
        <v>6</v>
      </c>
      <c r="Z35" s="299" t="s">
        <v>6</v>
      </c>
      <c r="AA35" s="299" t="s">
        <v>6</v>
      </c>
      <c r="AB35" s="299" t="s">
        <v>6</v>
      </c>
      <c r="AC35" s="299" t="s">
        <v>6</v>
      </c>
      <c r="AD35" s="299" t="s">
        <v>6</v>
      </c>
      <c r="AE35" s="299" t="s">
        <v>6</v>
      </c>
      <c r="AF35" s="299" t="s">
        <v>6</v>
      </c>
      <c r="AG35" s="299" t="s">
        <v>6</v>
      </c>
      <c r="AH35" s="299" t="s">
        <v>6</v>
      </c>
      <c r="AI35" s="299" t="s">
        <v>6</v>
      </c>
      <c r="AJ35" s="299" t="s">
        <v>6</v>
      </c>
      <c r="AK35" s="299" t="s">
        <v>6</v>
      </c>
      <c r="AL35" s="299" t="s">
        <v>6</v>
      </c>
      <c r="AM35" s="299" t="s">
        <v>6</v>
      </c>
      <c r="AN35" s="299" t="s">
        <v>6</v>
      </c>
      <c r="AO35" s="299" t="s">
        <v>6</v>
      </c>
      <c r="AP35" s="299" t="s">
        <v>6</v>
      </c>
      <c r="AQ35" s="299" t="s">
        <v>6</v>
      </c>
      <c r="AR35" s="299" t="s">
        <v>6</v>
      </c>
      <c r="AS35" s="299" t="s">
        <v>6</v>
      </c>
      <c r="AT35" s="299" t="s">
        <v>6</v>
      </c>
      <c r="AU35" s="299" t="s">
        <v>6</v>
      </c>
    </row>
    <row r="36" spans="1:47" x14ac:dyDescent="0.25">
      <c r="A36" s="349">
        <f>Liste!A55</f>
        <v>16</v>
      </c>
      <c r="B36" s="349" t="str">
        <f>IF(Liste!B55&lt;&gt;"",Liste!B55,"")</f>
        <v/>
      </c>
      <c r="C36" s="349" t="str">
        <f>IF(Liste!B55&lt;&gt;"",Liste!C55,"")</f>
        <v/>
      </c>
      <c r="D36" s="297"/>
      <c r="E36" s="299" t="s">
        <v>6</v>
      </c>
      <c r="F36" s="299"/>
      <c r="G36" s="299" t="s">
        <v>6</v>
      </c>
      <c r="H36" s="299" t="s">
        <v>6</v>
      </c>
      <c r="I36" s="299"/>
      <c r="J36" s="299"/>
      <c r="K36" s="299" t="s">
        <v>6</v>
      </c>
      <c r="L36" s="299" t="s">
        <v>6</v>
      </c>
      <c r="M36" s="299" t="s">
        <v>6</v>
      </c>
      <c r="N36" s="299"/>
      <c r="O36" s="293" t="str">
        <f>IF(I36&lt;&gt;"",Liste!D55,"")</f>
        <v/>
      </c>
      <c r="P36" s="293" t="str">
        <f>IF(I36&lt;&gt;"",Liste!E55,"")</f>
        <v/>
      </c>
      <c r="Q36" s="293" t="str">
        <f>IF(I36&lt;&gt;"",Liste!F55,"")</f>
        <v/>
      </c>
      <c r="R36" s="299" t="s">
        <v>6</v>
      </c>
      <c r="S36" s="299" t="s">
        <v>6</v>
      </c>
      <c r="T36" s="299"/>
      <c r="U36" s="299"/>
      <c r="V36" s="299" t="s">
        <v>6</v>
      </c>
      <c r="W36" s="299" t="s">
        <v>6</v>
      </c>
      <c r="X36" s="299" t="s">
        <v>6</v>
      </c>
      <c r="Y36" s="299" t="s">
        <v>6</v>
      </c>
      <c r="Z36" s="299" t="s">
        <v>6</v>
      </c>
      <c r="AA36" s="299" t="s">
        <v>6</v>
      </c>
      <c r="AB36" s="299" t="s">
        <v>6</v>
      </c>
      <c r="AC36" s="299" t="s">
        <v>6</v>
      </c>
      <c r="AD36" s="299" t="s">
        <v>6</v>
      </c>
      <c r="AE36" s="299" t="s">
        <v>6</v>
      </c>
      <c r="AF36" s="299" t="s">
        <v>6</v>
      </c>
      <c r="AG36" s="299" t="s">
        <v>6</v>
      </c>
      <c r="AH36" s="299" t="s">
        <v>6</v>
      </c>
      <c r="AI36" s="299" t="s">
        <v>6</v>
      </c>
      <c r="AJ36" s="299" t="s">
        <v>6</v>
      </c>
      <c r="AK36" s="299" t="s">
        <v>6</v>
      </c>
      <c r="AL36" s="299" t="s">
        <v>6</v>
      </c>
      <c r="AM36" s="299" t="s">
        <v>6</v>
      </c>
      <c r="AN36" s="299" t="s">
        <v>6</v>
      </c>
      <c r="AO36" s="299" t="s">
        <v>6</v>
      </c>
      <c r="AP36" s="299" t="s">
        <v>6</v>
      </c>
      <c r="AQ36" s="299" t="s">
        <v>6</v>
      </c>
      <c r="AR36" s="299" t="s">
        <v>6</v>
      </c>
      <c r="AS36" s="299" t="s">
        <v>6</v>
      </c>
      <c r="AT36" s="299" t="s">
        <v>6</v>
      </c>
      <c r="AU36" s="299" t="s">
        <v>6</v>
      </c>
    </row>
    <row r="37" spans="1:47" x14ac:dyDescent="0.25">
      <c r="A37" s="349">
        <f>Liste!A56</f>
        <v>17</v>
      </c>
      <c r="B37" s="349" t="str">
        <f>IF(Liste!B56&lt;&gt;"",Liste!B56,"")</f>
        <v/>
      </c>
      <c r="C37" s="349" t="str">
        <f>IF(Liste!B56&lt;&gt;"",Liste!C56,"")</f>
        <v/>
      </c>
      <c r="D37" s="297"/>
      <c r="E37" s="299" t="s">
        <v>6</v>
      </c>
      <c r="F37" s="299"/>
      <c r="G37" s="299" t="s">
        <v>6</v>
      </c>
      <c r="H37" s="299" t="s">
        <v>6</v>
      </c>
      <c r="I37" s="299"/>
      <c r="J37" s="299"/>
      <c r="K37" s="299" t="s">
        <v>6</v>
      </c>
      <c r="L37" s="299" t="s">
        <v>6</v>
      </c>
      <c r="M37" s="299" t="s">
        <v>6</v>
      </c>
      <c r="N37" s="299"/>
      <c r="O37" s="293" t="str">
        <f>IF(I37&lt;&gt;"",Liste!D56,"")</f>
        <v/>
      </c>
      <c r="P37" s="293" t="str">
        <f>IF(I37&lt;&gt;"",Liste!E56,"")</f>
        <v/>
      </c>
      <c r="Q37" s="293" t="str">
        <f>IF(I37&lt;&gt;"",Liste!F56,"")</f>
        <v/>
      </c>
      <c r="R37" s="299" t="s">
        <v>6</v>
      </c>
      <c r="S37" s="299" t="s">
        <v>6</v>
      </c>
      <c r="T37" s="299"/>
      <c r="U37" s="299"/>
      <c r="V37" s="299" t="s">
        <v>6</v>
      </c>
      <c r="W37" s="299" t="s">
        <v>6</v>
      </c>
      <c r="X37" s="299" t="s">
        <v>6</v>
      </c>
      <c r="Y37" s="299" t="s">
        <v>6</v>
      </c>
      <c r="Z37" s="299" t="s">
        <v>6</v>
      </c>
      <c r="AA37" s="299" t="s">
        <v>6</v>
      </c>
      <c r="AB37" s="299" t="s">
        <v>6</v>
      </c>
      <c r="AC37" s="299" t="s">
        <v>6</v>
      </c>
      <c r="AD37" s="299" t="s">
        <v>6</v>
      </c>
      <c r="AE37" s="299" t="s">
        <v>6</v>
      </c>
      <c r="AF37" s="299" t="s">
        <v>6</v>
      </c>
      <c r="AG37" s="299" t="s">
        <v>6</v>
      </c>
      <c r="AH37" s="299" t="s">
        <v>6</v>
      </c>
      <c r="AI37" s="299" t="s">
        <v>6</v>
      </c>
      <c r="AJ37" s="299" t="s">
        <v>6</v>
      </c>
      <c r="AK37" s="299" t="s">
        <v>6</v>
      </c>
      <c r="AL37" s="299" t="s">
        <v>6</v>
      </c>
      <c r="AM37" s="299" t="s">
        <v>6</v>
      </c>
      <c r="AN37" s="299" t="s">
        <v>6</v>
      </c>
      <c r="AO37" s="299" t="s">
        <v>6</v>
      </c>
      <c r="AP37" s="299" t="s">
        <v>6</v>
      </c>
      <c r="AQ37" s="299" t="s">
        <v>6</v>
      </c>
      <c r="AR37" s="299" t="s">
        <v>6</v>
      </c>
      <c r="AS37" s="299" t="s">
        <v>6</v>
      </c>
      <c r="AT37" s="299" t="s">
        <v>6</v>
      </c>
      <c r="AU37" s="299" t="s">
        <v>6</v>
      </c>
    </row>
    <row r="38" spans="1:47" x14ac:dyDescent="0.25">
      <c r="A38" s="349">
        <f>Liste!A57</f>
        <v>18</v>
      </c>
      <c r="B38" s="349" t="str">
        <f>IF(Liste!B57&lt;&gt;"",Liste!B57,"")</f>
        <v/>
      </c>
      <c r="C38" s="349" t="str">
        <f>IF(Liste!B57&lt;&gt;"",Liste!C57,"")</f>
        <v/>
      </c>
      <c r="D38" s="297"/>
      <c r="E38" s="299" t="s">
        <v>6</v>
      </c>
      <c r="F38" s="299"/>
      <c r="G38" s="299" t="s">
        <v>6</v>
      </c>
      <c r="H38" s="299" t="s">
        <v>6</v>
      </c>
      <c r="I38" s="299"/>
      <c r="J38" s="299"/>
      <c r="K38" s="299" t="s">
        <v>6</v>
      </c>
      <c r="L38" s="299" t="s">
        <v>6</v>
      </c>
      <c r="M38" s="299" t="s">
        <v>6</v>
      </c>
      <c r="N38" s="299"/>
      <c r="O38" s="293" t="str">
        <f>IF(I38&lt;&gt;"",Liste!D57,"")</f>
        <v/>
      </c>
      <c r="P38" s="293" t="str">
        <f>IF(I38&lt;&gt;"",Liste!E57,"")</f>
        <v/>
      </c>
      <c r="Q38" s="293" t="str">
        <f>IF(I38&lt;&gt;"",Liste!F57,"")</f>
        <v/>
      </c>
      <c r="R38" s="299" t="s">
        <v>6</v>
      </c>
      <c r="S38" s="299" t="s">
        <v>6</v>
      </c>
      <c r="T38" s="299"/>
      <c r="U38" s="299"/>
      <c r="V38" s="299" t="s">
        <v>6</v>
      </c>
      <c r="W38" s="299" t="s">
        <v>6</v>
      </c>
      <c r="X38" s="299" t="s">
        <v>6</v>
      </c>
      <c r="Y38" s="299" t="s">
        <v>6</v>
      </c>
      <c r="Z38" s="299" t="s">
        <v>6</v>
      </c>
      <c r="AA38" s="299" t="s">
        <v>6</v>
      </c>
      <c r="AB38" s="299" t="s">
        <v>6</v>
      </c>
      <c r="AC38" s="299" t="s">
        <v>6</v>
      </c>
      <c r="AD38" s="299" t="s">
        <v>6</v>
      </c>
      <c r="AE38" s="299" t="s">
        <v>6</v>
      </c>
      <c r="AF38" s="299" t="s">
        <v>6</v>
      </c>
      <c r="AG38" s="299" t="s">
        <v>6</v>
      </c>
      <c r="AH38" s="299" t="s">
        <v>6</v>
      </c>
      <c r="AI38" s="299" t="s">
        <v>6</v>
      </c>
      <c r="AJ38" s="299" t="s">
        <v>6</v>
      </c>
      <c r="AK38" s="299" t="s">
        <v>6</v>
      </c>
      <c r="AL38" s="299" t="s">
        <v>6</v>
      </c>
      <c r="AM38" s="299" t="s">
        <v>6</v>
      </c>
      <c r="AN38" s="299" t="s">
        <v>6</v>
      </c>
      <c r="AO38" s="299" t="s">
        <v>6</v>
      </c>
      <c r="AP38" s="299" t="s">
        <v>6</v>
      </c>
      <c r="AQ38" s="299" t="s">
        <v>6</v>
      </c>
      <c r="AR38" s="299" t="s">
        <v>6</v>
      </c>
      <c r="AS38" s="299" t="s">
        <v>6</v>
      </c>
      <c r="AT38" s="299" t="s">
        <v>6</v>
      </c>
      <c r="AU38" s="299" t="s">
        <v>6</v>
      </c>
    </row>
    <row r="39" spans="1:47" x14ac:dyDescent="0.25">
      <c r="A39" s="349">
        <f>Liste!A58</f>
        <v>19</v>
      </c>
      <c r="B39" s="349" t="str">
        <f>IF(Liste!B58&lt;&gt;"",Liste!B58,"")</f>
        <v/>
      </c>
      <c r="C39" s="349" t="str">
        <f>IF(Liste!B58&lt;&gt;"",Liste!C58,"")</f>
        <v/>
      </c>
      <c r="D39" s="297"/>
      <c r="E39" s="299" t="s">
        <v>6</v>
      </c>
      <c r="F39" s="299"/>
      <c r="G39" s="299" t="s">
        <v>6</v>
      </c>
      <c r="H39" s="299" t="s">
        <v>6</v>
      </c>
      <c r="I39" s="299"/>
      <c r="J39" s="299"/>
      <c r="K39" s="299" t="s">
        <v>6</v>
      </c>
      <c r="L39" s="299" t="s">
        <v>6</v>
      </c>
      <c r="M39" s="299" t="s">
        <v>6</v>
      </c>
      <c r="N39" s="299"/>
      <c r="O39" s="293" t="str">
        <f>IF(I39&lt;&gt;"",Liste!D58,"")</f>
        <v/>
      </c>
      <c r="P39" s="293" t="str">
        <f>IF(I39&lt;&gt;"",Liste!E58,"")</f>
        <v/>
      </c>
      <c r="Q39" s="293" t="str">
        <f>IF(I39&lt;&gt;"",Liste!F58,"")</f>
        <v/>
      </c>
      <c r="R39" s="299" t="s">
        <v>6</v>
      </c>
      <c r="S39" s="299" t="s">
        <v>6</v>
      </c>
      <c r="T39" s="299"/>
      <c r="U39" s="299"/>
      <c r="V39" s="299" t="s">
        <v>6</v>
      </c>
      <c r="W39" s="299" t="s">
        <v>6</v>
      </c>
      <c r="X39" s="299" t="s">
        <v>6</v>
      </c>
      <c r="Y39" s="299" t="s">
        <v>6</v>
      </c>
      <c r="Z39" s="299" t="s">
        <v>6</v>
      </c>
      <c r="AA39" s="299" t="s">
        <v>6</v>
      </c>
      <c r="AB39" s="299" t="s">
        <v>6</v>
      </c>
      <c r="AC39" s="299" t="s">
        <v>6</v>
      </c>
      <c r="AD39" s="299" t="s">
        <v>6</v>
      </c>
      <c r="AE39" s="299" t="s">
        <v>6</v>
      </c>
      <c r="AF39" s="299" t="s">
        <v>6</v>
      </c>
      <c r="AG39" s="299" t="s">
        <v>6</v>
      </c>
      <c r="AH39" s="299" t="s">
        <v>6</v>
      </c>
      <c r="AI39" s="299" t="s">
        <v>6</v>
      </c>
      <c r="AJ39" s="299" t="s">
        <v>6</v>
      </c>
      <c r="AK39" s="299" t="s">
        <v>6</v>
      </c>
      <c r="AL39" s="299" t="s">
        <v>6</v>
      </c>
      <c r="AM39" s="299" t="s">
        <v>6</v>
      </c>
      <c r="AN39" s="299" t="s">
        <v>6</v>
      </c>
      <c r="AO39" s="299" t="s">
        <v>6</v>
      </c>
      <c r="AP39" s="299" t="s">
        <v>6</v>
      </c>
      <c r="AQ39" s="299" t="s">
        <v>6</v>
      </c>
      <c r="AR39" s="299" t="s">
        <v>6</v>
      </c>
      <c r="AS39" s="299" t="s">
        <v>6</v>
      </c>
      <c r="AT39" s="299" t="s">
        <v>6</v>
      </c>
      <c r="AU39" s="299" t="s">
        <v>6</v>
      </c>
    </row>
    <row r="40" spans="1:47" x14ac:dyDescent="0.25">
      <c r="A40" s="349">
        <f>Liste!A59</f>
        <v>20</v>
      </c>
      <c r="B40" s="349" t="str">
        <f>IF(Liste!B59&lt;&gt;"",Liste!B59,"")</f>
        <v/>
      </c>
      <c r="C40" s="349" t="str">
        <f>IF(Liste!B59&lt;&gt;"",Liste!C59,"")</f>
        <v/>
      </c>
      <c r="D40" s="297"/>
      <c r="E40" s="299" t="s">
        <v>6</v>
      </c>
      <c r="F40" s="299"/>
      <c r="G40" s="299" t="s">
        <v>6</v>
      </c>
      <c r="H40" s="299" t="s">
        <v>6</v>
      </c>
      <c r="I40" s="299"/>
      <c r="J40" s="299"/>
      <c r="K40" s="299" t="s">
        <v>6</v>
      </c>
      <c r="L40" s="299" t="s">
        <v>6</v>
      </c>
      <c r="M40" s="299" t="s">
        <v>6</v>
      </c>
      <c r="N40" s="299"/>
      <c r="O40" s="293" t="str">
        <f>IF(I40&lt;&gt;"",Liste!D59,"")</f>
        <v/>
      </c>
      <c r="P40" s="293" t="str">
        <f>IF(I40&lt;&gt;"",Liste!E59,"")</f>
        <v/>
      </c>
      <c r="Q40" s="293" t="str">
        <f>IF(I40&lt;&gt;"",Liste!F59,"")</f>
        <v/>
      </c>
      <c r="R40" s="299" t="s">
        <v>6</v>
      </c>
      <c r="S40" s="299" t="s">
        <v>6</v>
      </c>
      <c r="T40" s="299"/>
      <c r="U40" s="299"/>
      <c r="V40" s="299" t="s">
        <v>6</v>
      </c>
      <c r="W40" s="299" t="s">
        <v>6</v>
      </c>
      <c r="X40" s="299" t="s">
        <v>6</v>
      </c>
      <c r="Y40" s="299" t="s">
        <v>6</v>
      </c>
      <c r="Z40" s="299" t="s">
        <v>6</v>
      </c>
      <c r="AA40" s="299" t="s">
        <v>6</v>
      </c>
      <c r="AB40" s="299" t="s">
        <v>6</v>
      </c>
      <c r="AC40" s="299" t="s">
        <v>6</v>
      </c>
      <c r="AD40" s="299" t="s">
        <v>6</v>
      </c>
      <c r="AE40" s="299" t="s">
        <v>6</v>
      </c>
      <c r="AF40" s="299" t="s">
        <v>6</v>
      </c>
      <c r="AG40" s="299" t="s">
        <v>6</v>
      </c>
      <c r="AH40" s="299" t="s">
        <v>6</v>
      </c>
      <c r="AI40" s="299" t="s">
        <v>6</v>
      </c>
      <c r="AJ40" s="299" t="s">
        <v>6</v>
      </c>
      <c r="AK40" s="299" t="s">
        <v>6</v>
      </c>
      <c r="AL40" s="299" t="s">
        <v>6</v>
      </c>
      <c r="AM40" s="299" t="s">
        <v>6</v>
      </c>
      <c r="AN40" s="299" t="s">
        <v>6</v>
      </c>
      <c r="AO40" s="299" t="s">
        <v>6</v>
      </c>
      <c r="AP40" s="299" t="s">
        <v>6</v>
      </c>
      <c r="AQ40" s="299" t="s">
        <v>6</v>
      </c>
      <c r="AR40" s="299" t="s">
        <v>6</v>
      </c>
      <c r="AS40" s="299" t="s">
        <v>6</v>
      </c>
      <c r="AT40" s="299" t="s">
        <v>6</v>
      </c>
      <c r="AU40" s="299" t="s">
        <v>6</v>
      </c>
    </row>
    <row r="41" spans="1:47" x14ac:dyDescent="0.25">
      <c r="A41" s="349">
        <f>Liste!A60</f>
        <v>21</v>
      </c>
      <c r="B41" s="349" t="str">
        <f>IF(Liste!B60&lt;&gt;"",Liste!B60,"")</f>
        <v/>
      </c>
      <c r="C41" s="349" t="str">
        <f>IF(Liste!B60&lt;&gt;"",Liste!C60,"")</f>
        <v/>
      </c>
      <c r="D41" s="297"/>
      <c r="E41" s="299" t="s">
        <v>6</v>
      </c>
      <c r="F41" s="299"/>
      <c r="G41" s="299" t="s">
        <v>6</v>
      </c>
      <c r="H41" s="299" t="s">
        <v>6</v>
      </c>
      <c r="I41" s="299"/>
      <c r="J41" s="299"/>
      <c r="K41" s="299" t="s">
        <v>6</v>
      </c>
      <c r="L41" s="299" t="s">
        <v>6</v>
      </c>
      <c r="M41" s="299" t="s">
        <v>6</v>
      </c>
      <c r="N41" s="299"/>
      <c r="O41" s="293" t="str">
        <f>IF(I41&lt;&gt;"",Liste!D60,"")</f>
        <v/>
      </c>
      <c r="P41" s="293" t="str">
        <f>IF(I41&lt;&gt;"",Liste!E60,"")</f>
        <v/>
      </c>
      <c r="Q41" s="293" t="str">
        <f>IF(I41&lt;&gt;"",Liste!F60,"")</f>
        <v/>
      </c>
      <c r="R41" s="299" t="s">
        <v>6</v>
      </c>
      <c r="S41" s="299" t="s">
        <v>6</v>
      </c>
      <c r="T41" s="299"/>
      <c r="U41" s="299"/>
      <c r="V41" s="299" t="s">
        <v>6</v>
      </c>
      <c r="W41" s="299" t="s">
        <v>6</v>
      </c>
      <c r="X41" s="299" t="s">
        <v>6</v>
      </c>
      <c r="Y41" s="299" t="s">
        <v>6</v>
      </c>
      <c r="Z41" s="299" t="s">
        <v>6</v>
      </c>
      <c r="AA41" s="299" t="s">
        <v>6</v>
      </c>
      <c r="AB41" s="299" t="s">
        <v>6</v>
      </c>
      <c r="AC41" s="299" t="s">
        <v>6</v>
      </c>
      <c r="AD41" s="299" t="s">
        <v>6</v>
      </c>
      <c r="AE41" s="299" t="s">
        <v>6</v>
      </c>
      <c r="AF41" s="299" t="s">
        <v>6</v>
      </c>
      <c r="AG41" s="299" t="s">
        <v>6</v>
      </c>
      <c r="AH41" s="299" t="s">
        <v>6</v>
      </c>
      <c r="AI41" s="299" t="s">
        <v>6</v>
      </c>
      <c r="AJ41" s="299" t="s">
        <v>6</v>
      </c>
      <c r="AK41" s="299" t="s">
        <v>6</v>
      </c>
      <c r="AL41" s="299" t="s">
        <v>6</v>
      </c>
      <c r="AM41" s="299" t="s">
        <v>6</v>
      </c>
      <c r="AN41" s="299" t="s">
        <v>6</v>
      </c>
      <c r="AO41" s="299" t="s">
        <v>6</v>
      </c>
      <c r="AP41" s="299" t="s">
        <v>6</v>
      </c>
      <c r="AQ41" s="299" t="s">
        <v>6</v>
      </c>
      <c r="AR41" s="299" t="s">
        <v>6</v>
      </c>
      <c r="AS41" s="299" t="s">
        <v>6</v>
      </c>
      <c r="AT41" s="299" t="s">
        <v>6</v>
      </c>
      <c r="AU41" s="299" t="s">
        <v>6</v>
      </c>
    </row>
    <row r="42" spans="1:47" x14ac:dyDescent="0.25">
      <c r="A42" s="349">
        <f>Liste!A61</f>
        <v>22</v>
      </c>
      <c r="B42" s="349" t="str">
        <f>IF(Liste!B61&lt;&gt;"",Liste!B61,"")</f>
        <v/>
      </c>
      <c r="C42" s="349" t="str">
        <f>IF(Liste!B61&lt;&gt;"",Liste!C61,"")</f>
        <v/>
      </c>
      <c r="D42" s="297"/>
      <c r="E42" s="299" t="s">
        <v>6</v>
      </c>
      <c r="F42" s="299"/>
      <c r="G42" s="299" t="s">
        <v>6</v>
      </c>
      <c r="H42" s="299" t="s">
        <v>6</v>
      </c>
      <c r="I42" s="299"/>
      <c r="J42" s="299"/>
      <c r="K42" s="299" t="s">
        <v>6</v>
      </c>
      <c r="L42" s="299" t="s">
        <v>6</v>
      </c>
      <c r="M42" s="299" t="s">
        <v>6</v>
      </c>
      <c r="N42" s="299"/>
      <c r="O42" s="293" t="str">
        <f>IF(I42&lt;&gt;"",Liste!D61,"")</f>
        <v/>
      </c>
      <c r="P42" s="293" t="str">
        <f>IF(I42&lt;&gt;"",Liste!E61,"")</f>
        <v/>
      </c>
      <c r="Q42" s="293" t="str">
        <f>IF(I42&lt;&gt;"",Liste!F61,"")</f>
        <v/>
      </c>
      <c r="R42" s="299" t="s">
        <v>6</v>
      </c>
      <c r="S42" s="299" t="s">
        <v>6</v>
      </c>
      <c r="T42" s="299"/>
      <c r="U42" s="299"/>
      <c r="V42" s="299" t="s">
        <v>6</v>
      </c>
      <c r="W42" s="299" t="s">
        <v>6</v>
      </c>
      <c r="X42" s="299" t="s">
        <v>6</v>
      </c>
      <c r="Y42" s="299" t="s">
        <v>6</v>
      </c>
      <c r="Z42" s="299" t="s">
        <v>6</v>
      </c>
      <c r="AA42" s="299" t="s">
        <v>6</v>
      </c>
      <c r="AB42" s="299" t="s">
        <v>6</v>
      </c>
      <c r="AC42" s="299" t="s">
        <v>6</v>
      </c>
      <c r="AD42" s="299" t="s">
        <v>6</v>
      </c>
      <c r="AE42" s="299" t="s">
        <v>6</v>
      </c>
      <c r="AF42" s="299" t="s">
        <v>6</v>
      </c>
      <c r="AG42" s="299" t="s">
        <v>6</v>
      </c>
      <c r="AH42" s="299" t="s">
        <v>6</v>
      </c>
      <c r="AI42" s="299" t="s">
        <v>6</v>
      </c>
      <c r="AJ42" s="299" t="s">
        <v>6</v>
      </c>
      <c r="AK42" s="299" t="s">
        <v>6</v>
      </c>
      <c r="AL42" s="299" t="s">
        <v>6</v>
      </c>
      <c r="AM42" s="299" t="s">
        <v>6</v>
      </c>
      <c r="AN42" s="299" t="s">
        <v>6</v>
      </c>
      <c r="AO42" s="299" t="s">
        <v>6</v>
      </c>
      <c r="AP42" s="299" t="s">
        <v>6</v>
      </c>
      <c r="AQ42" s="299" t="s">
        <v>6</v>
      </c>
      <c r="AR42" s="299" t="s">
        <v>6</v>
      </c>
      <c r="AS42" s="299" t="s">
        <v>6</v>
      </c>
      <c r="AT42" s="299" t="s">
        <v>6</v>
      </c>
      <c r="AU42" s="299" t="s">
        <v>6</v>
      </c>
    </row>
    <row r="43" spans="1:47" x14ac:dyDescent="0.25">
      <c r="A43" s="349">
        <f>Liste!A62</f>
        <v>23</v>
      </c>
      <c r="B43" s="349" t="str">
        <f>IF(Liste!B62&lt;&gt;"",Liste!B62,"")</f>
        <v/>
      </c>
      <c r="C43" s="349" t="str">
        <f>IF(Liste!B62&lt;&gt;"",Liste!C62,"")</f>
        <v/>
      </c>
      <c r="D43" s="297"/>
      <c r="E43" s="299" t="s">
        <v>6</v>
      </c>
      <c r="F43" s="299"/>
      <c r="G43" s="299" t="s">
        <v>6</v>
      </c>
      <c r="H43" s="299" t="s">
        <v>6</v>
      </c>
      <c r="I43" s="299"/>
      <c r="J43" s="299"/>
      <c r="K43" s="299" t="s">
        <v>6</v>
      </c>
      <c r="L43" s="299" t="s">
        <v>6</v>
      </c>
      <c r="M43" s="299" t="s">
        <v>6</v>
      </c>
      <c r="N43" s="299"/>
      <c r="O43" s="293" t="str">
        <f>IF(I43&lt;&gt;"",Liste!D62,"")</f>
        <v/>
      </c>
      <c r="P43" s="293" t="str">
        <f>IF(I43&lt;&gt;"",Liste!E62,"")</f>
        <v/>
      </c>
      <c r="Q43" s="293" t="str">
        <f>IF(I43&lt;&gt;"",Liste!F62,"")</f>
        <v/>
      </c>
      <c r="R43" s="299" t="s">
        <v>6</v>
      </c>
      <c r="S43" s="299" t="s">
        <v>6</v>
      </c>
      <c r="T43" s="299"/>
      <c r="U43" s="299"/>
      <c r="V43" s="299" t="s">
        <v>6</v>
      </c>
      <c r="W43" s="299" t="s">
        <v>6</v>
      </c>
      <c r="X43" s="299" t="s">
        <v>6</v>
      </c>
      <c r="Y43" s="299" t="s">
        <v>6</v>
      </c>
      <c r="Z43" s="299" t="s">
        <v>6</v>
      </c>
      <c r="AA43" s="299" t="s">
        <v>6</v>
      </c>
      <c r="AB43" s="299" t="s">
        <v>6</v>
      </c>
      <c r="AC43" s="299" t="s">
        <v>6</v>
      </c>
      <c r="AD43" s="299" t="s">
        <v>6</v>
      </c>
      <c r="AE43" s="299" t="s">
        <v>6</v>
      </c>
      <c r="AF43" s="299" t="s">
        <v>6</v>
      </c>
      <c r="AG43" s="299" t="s">
        <v>6</v>
      </c>
      <c r="AH43" s="299" t="s">
        <v>6</v>
      </c>
      <c r="AI43" s="299" t="s">
        <v>6</v>
      </c>
      <c r="AJ43" s="299" t="s">
        <v>6</v>
      </c>
      <c r="AK43" s="299" t="s">
        <v>6</v>
      </c>
      <c r="AL43" s="299" t="s">
        <v>6</v>
      </c>
      <c r="AM43" s="299" t="s">
        <v>6</v>
      </c>
      <c r="AN43" s="299" t="s">
        <v>6</v>
      </c>
      <c r="AO43" s="299" t="s">
        <v>6</v>
      </c>
      <c r="AP43" s="299" t="s">
        <v>6</v>
      </c>
      <c r="AQ43" s="299" t="s">
        <v>6</v>
      </c>
      <c r="AR43" s="299" t="s">
        <v>6</v>
      </c>
      <c r="AS43" s="299" t="s">
        <v>6</v>
      </c>
      <c r="AT43" s="299" t="s">
        <v>6</v>
      </c>
      <c r="AU43" s="299" t="s">
        <v>6</v>
      </c>
    </row>
    <row r="44" spans="1:47" x14ac:dyDescent="0.25">
      <c r="A44" s="349">
        <f>Liste!A63</f>
        <v>24</v>
      </c>
      <c r="B44" s="349" t="str">
        <f>IF(Liste!B63&lt;&gt;"",Liste!B63,"")</f>
        <v/>
      </c>
      <c r="C44" s="349" t="str">
        <f>IF(Liste!B63&lt;&gt;"",Liste!C63,"")</f>
        <v/>
      </c>
      <c r="D44" s="297"/>
      <c r="E44" s="299" t="s">
        <v>6</v>
      </c>
      <c r="F44" s="299"/>
      <c r="G44" s="299" t="s">
        <v>6</v>
      </c>
      <c r="H44" s="299" t="s">
        <v>6</v>
      </c>
      <c r="I44" s="299"/>
      <c r="J44" s="299"/>
      <c r="K44" s="299" t="s">
        <v>6</v>
      </c>
      <c r="L44" s="299" t="s">
        <v>6</v>
      </c>
      <c r="M44" s="299" t="s">
        <v>6</v>
      </c>
      <c r="N44" s="299"/>
      <c r="O44" s="293" t="str">
        <f>IF(I44&lt;&gt;"",Liste!D63,"")</f>
        <v/>
      </c>
      <c r="P44" s="293" t="str">
        <f>IF(I44&lt;&gt;"",Liste!E63,"")</f>
        <v/>
      </c>
      <c r="Q44" s="293" t="str">
        <f>IF(I44&lt;&gt;"",Liste!F63,"")</f>
        <v/>
      </c>
      <c r="R44" s="299" t="s">
        <v>6</v>
      </c>
      <c r="S44" s="299" t="s">
        <v>6</v>
      </c>
      <c r="T44" s="299"/>
      <c r="U44" s="299"/>
      <c r="V44" s="299" t="s">
        <v>6</v>
      </c>
      <c r="W44" s="299" t="s">
        <v>6</v>
      </c>
      <c r="X44" s="299" t="s">
        <v>6</v>
      </c>
      <c r="Y44" s="299" t="s">
        <v>6</v>
      </c>
      <c r="Z44" s="299" t="s">
        <v>6</v>
      </c>
      <c r="AA44" s="299" t="s">
        <v>6</v>
      </c>
      <c r="AB44" s="299" t="s">
        <v>6</v>
      </c>
      <c r="AC44" s="299" t="s">
        <v>6</v>
      </c>
      <c r="AD44" s="299" t="s">
        <v>6</v>
      </c>
      <c r="AE44" s="299" t="s">
        <v>6</v>
      </c>
      <c r="AF44" s="299" t="s">
        <v>6</v>
      </c>
      <c r="AG44" s="299" t="s">
        <v>6</v>
      </c>
      <c r="AH44" s="299" t="s">
        <v>6</v>
      </c>
      <c r="AI44" s="299" t="s">
        <v>6</v>
      </c>
      <c r="AJ44" s="299" t="s">
        <v>6</v>
      </c>
      <c r="AK44" s="299" t="s">
        <v>6</v>
      </c>
      <c r="AL44" s="299" t="s">
        <v>6</v>
      </c>
      <c r="AM44" s="299" t="s">
        <v>6</v>
      </c>
      <c r="AN44" s="299" t="s">
        <v>6</v>
      </c>
      <c r="AO44" s="299" t="s">
        <v>6</v>
      </c>
      <c r="AP44" s="299" t="s">
        <v>6</v>
      </c>
      <c r="AQ44" s="299" t="s">
        <v>6</v>
      </c>
      <c r="AR44" s="299" t="s">
        <v>6</v>
      </c>
      <c r="AS44" s="299" t="s">
        <v>6</v>
      </c>
      <c r="AT44" s="299" t="s">
        <v>6</v>
      </c>
      <c r="AU44" s="299" t="s">
        <v>6</v>
      </c>
    </row>
    <row r="45" spans="1:47" x14ac:dyDescent="0.25">
      <c r="A45" s="349">
        <f>Liste!A64</f>
        <v>25</v>
      </c>
      <c r="B45" s="349" t="str">
        <f>IF(Liste!B64&lt;&gt;"",Liste!B64,"")</f>
        <v/>
      </c>
      <c r="C45" s="349" t="str">
        <f>IF(Liste!B64&lt;&gt;"",Liste!C64,"")</f>
        <v/>
      </c>
      <c r="D45" s="297"/>
      <c r="E45" s="299" t="s">
        <v>6</v>
      </c>
      <c r="F45" s="299"/>
      <c r="G45" s="299" t="s">
        <v>6</v>
      </c>
      <c r="H45" s="299" t="s">
        <v>6</v>
      </c>
      <c r="I45" s="299"/>
      <c r="J45" s="299"/>
      <c r="K45" s="299" t="s">
        <v>6</v>
      </c>
      <c r="L45" s="299" t="s">
        <v>6</v>
      </c>
      <c r="M45" s="299" t="s">
        <v>6</v>
      </c>
      <c r="N45" s="299"/>
      <c r="O45" s="293" t="str">
        <f>IF(I45&lt;&gt;"",Liste!D64,"")</f>
        <v/>
      </c>
      <c r="P45" s="293" t="str">
        <f>IF(I45&lt;&gt;"",Liste!E64,"")</f>
        <v/>
      </c>
      <c r="Q45" s="293" t="str">
        <f>IF(I45&lt;&gt;"",Liste!F64,"")</f>
        <v/>
      </c>
      <c r="R45" s="299" t="s">
        <v>6</v>
      </c>
      <c r="S45" s="299" t="s">
        <v>6</v>
      </c>
      <c r="T45" s="299"/>
      <c r="U45" s="299"/>
      <c r="V45" s="299" t="s">
        <v>6</v>
      </c>
      <c r="W45" s="299" t="s">
        <v>6</v>
      </c>
      <c r="X45" s="299" t="s">
        <v>6</v>
      </c>
      <c r="Y45" s="299" t="s">
        <v>6</v>
      </c>
      <c r="Z45" s="299" t="s">
        <v>6</v>
      </c>
      <c r="AA45" s="299" t="s">
        <v>6</v>
      </c>
      <c r="AB45" s="299" t="s">
        <v>6</v>
      </c>
      <c r="AC45" s="299" t="s">
        <v>6</v>
      </c>
      <c r="AD45" s="299" t="s">
        <v>6</v>
      </c>
      <c r="AE45" s="299" t="s">
        <v>6</v>
      </c>
      <c r="AF45" s="299" t="s">
        <v>6</v>
      </c>
      <c r="AG45" s="299" t="s">
        <v>6</v>
      </c>
      <c r="AH45" s="299" t="s">
        <v>6</v>
      </c>
      <c r="AI45" s="299" t="s">
        <v>6</v>
      </c>
      <c r="AJ45" s="299" t="s">
        <v>6</v>
      </c>
      <c r="AK45" s="299" t="s">
        <v>6</v>
      </c>
      <c r="AL45" s="299" t="s">
        <v>6</v>
      </c>
      <c r="AM45" s="299" t="s">
        <v>6</v>
      </c>
      <c r="AN45" s="299" t="s">
        <v>6</v>
      </c>
      <c r="AO45" s="299" t="s">
        <v>6</v>
      </c>
      <c r="AP45" s="299" t="s">
        <v>6</v>
      </c>
      <c r="AQ45" s="299" t="s">
        <v>6</v>
      </c>
      <c r="AR45" s="299" t="s">
        <v>6</v>
      </c>
      <c r="AS45" s="299" t="s">
        <v>6</v>
      </c>
      <c r="AT45" s="299" t="s">
        <v>6</v>
      </c>
      <c r="AU45" s="299" t="s">
        <v>6</v>
      </c>
    </row>
    <row r="46" spans="1:47" x14ac:dyDescent="0.25">
      <c r="A46" s="349">
        <f>Liste!A65</f>
        <v>26</v>
      </c>
      <c r="B46" s="349" t="str">
        <f>IF(Liste!B65&lt;&gt;"",Liste!B65,"")</f>
        <v/>
      </c>
      <c r="C46" s="349" t="str">
        <f>IF(Liste!B65&lt;&gt;"",Liste!C65,"")</f>
        <v/>
      </c>
      <c r="D46" s="297"/>
      <c r="E46" s="299" t="s">
        <v>6</v>
      </c>
      <c r="F46" s="299"/>
      <c r="G46" s="299" t="s">
        <v>6</v>
      </c>
      <c r="H46" s="299" t="s">
        <v>6</v>
      </c>
      <c r="I46" s="299"/>
      <c r="J46" s="299"/>
      <c r="K46" s="299" t="s">
        <v>6</v>
      </c>
      <c r="L46" s="299" t="s">
        <v>6</v>
      </c>
      <c r="M46" s="299" t="s">
        <v>6</v>
      </c>
      <c r="N46" s="299"/>
      <c r="O46" s="293" t="str">
        <f>IF(I46&lt;&gt;"",Liste!D65,"")</f>
        <v/>
      </c>
      <c r="P46" s="293" t="str">
        <f>IF(I46&lt;&gt;"",Liste!E65,"")</f>
        <v/>
      </c>
      <c r="Q46" s="293" t="str">
        <f>IF(I46&lt;&gt;"",Liste!F65,"")</f>
        <v/>
      </c>
      <c r="R46" s="299" t="s">
        <v>6</v>
      </c>
      <c r="S46" s="299" t="s">
        <v>6</v>
      </c>
      <c r="T46" s="299"/>
      <c r="U46" s="299"/>
      <c r="V46" s="299" t="s">
        <v>6</v>
      </c>
      <c r="W46" s="299" t="s">
        <v>6</v>
      </c>
      <c r="X46" s="299" t="s">
        <v>6</v>
      </c>
      <c r="Y46" s="299" t="s">
        <v>6</v>
      </c>
      <c r="Z46" s="299" t="s">
        <v>6</v>
      </c>
      <c r="AA46" s="299" t="s">
        <v>6</v>
      </c>
      <c r="AB46" s="299" t="s">
        <v>6</v>
      </c>
      <c r="AC46" s="299" t="s">
        <v>6</v>
      </c>
      <c r="AD46" s="299" t="s">
        <v>6</v>
      </c>
      <c r="AE46" s="299" t="s">
        <v>6</v>
      </c>
      <c r="AF46" s="299" t="s">
        <v>6</v>
      </c>
      <c r="AG46" s="299" t="s">
        <v>6</v>
      </c>
      <c r="AH46" s="299" t="s">
        <v>6</v>
      </c>
      <c r="AI46" s="299" t="s">
        <v>6</v>
      </c>
      <c r="AJ46" s="299" t="s">
        <v>6</v>
      </c>
      <c r="AK46" s="299" t="s">
        <v>6</v>
      </c>
      <c r="AL46" s="299" t="s">
        <v>6</v>
      </c>
      <c r="AM46" s="299" t="s">
        <v>6</v>
      </c>
      <c r="AN46" s="299" t="s">
        <v>6</v>
      </c>
      <c r="AO46" s="299" t="s">
        <v>6</v>
      </c>
      <c r="AP46" s="299" t="s">
        <v>6</v>
      </c>
      <c r="AQ46" s="299" t="s">
        <v>6</v>
      </c>
      <c r="AR46" s="299" t="s">
        <v>6</v>
      </c>
      <c r="AS46" s="299" t="s">
        <v>6</v>
      </c>
      <c r="AT46" s="299" t="s">
        <v>6</v>
      </c>
      <c r="AU46" s="299" t="s">
        <v>6</v>
      </c>
    </row>
    <row r="47" spans="1:47" x14ac:dyDescent="0.25">
      <c r="A47" s="349">
        <f>Liste!A66</f>
        <v>27</v>
      </c>
      <c r="B47" s="349" t="str">
        <f>IF(Liste!B66&lt;&gt;"",Liste!B66,"")</f>
        <v/>
      </c>
      <c r="C47" s="349" t="str">
        <f>IF(Liste!B66&lt;&gt;"",Liste!C66,"")</f>
        <v/>
      </c>
      <c r="D47" s="297"/>
      <c r="E47" s="299" t="s">
        <v>6</v>
      </c>
      <c r="F47" s="299"/>
      <c r="G47" s="299" t="s">
        <v>6</v>
      </c>
      <c r="H47" s="299" t="s">
        <v>6</v>
      </c>
      <c r="I47" s="299"/>
      <c r="J47" s="299"/>
      <c r="K47" s="299" t="s">
        <v>6</v>
      </c>
      <c r="L47" s="299" t="s">
        <v>6</v>
      </c>
      <c r="M47" s="299" t="s">
        <v>6</v>
      </c>
      <c r="N47" s="299"/>
      <c r="O47" s="293" t="str">
        <f>IF(I47&lt;&gt;"",Liste!D66,"")</f>
        <v/>
      </c>
      <c r="P47" s="293" t="str">
        <f>IF(I47&lt;&gt;"",Liste!E66,"")</f>
        <v/>
      </c>
      <c r="Q47" s="293" t="str">
        <f>IF(I47&lt;&gt;"",Liste!F66,"")</f>
        <v/>
      </c>
      <c r="R47" s="299" t="s">
        <v>6</v>
      </c>
      <c r="S47" s="299" t="s">
        <v>6</v>
      </c>
      <c r="T47" s="299"/>
      <c r="U47" s="299"/>
      <c r="V47" s="299" t="s">
        <v>6</v>
      </c>
      <c r="W47" s="299" t="s">
        <v>6</v>
      </c>
      <c r="X47" s="299" t="s">
        <v>6</v>
      </c>
      <c r="Y47" s="299" t="s">
        <v>6</v>
      </c>
      <c r="Z47" s="299" t="s">
        <v>6</v>
      </c>
      <c r="AA47" s="299" t="s">
        <v>6</v>
      </c>
      <c r="AB47" s="299" t="s">
        <v>6</v>
      </c>
      <c r="AC47" s="299" t="s">
        <v>6</v>
      </c>
      <c r="AD47" s="299" t="s">
        <v>6</v>
      </c>
      <c r="AE47" s="299" t="s">
        <v>6</v>
      </c>
      <c r="AF47" s="299" t="s">
        <v>6</v>
      </c>
      <c r="AG47" s="299" t="s">
        <v>6</v>
      </c>
      <c r="AH47" s="299" t="s">
        <v>6</v>
      </c>
      <c r="AI47" s="299" t="s">
        <v>6</v>
      </c>
      <c r="AJ47" s="299" t="s">
        <v>6</v>
      </c>
      <c r="AK47" s="299" t="s">
        <v>6</v>
      </c>
      <c r="AL47" s="299" t="s">
        <v>6</v>
      </c>
      <c r="AM47" s="299" t="s">
        <v>6</v>
      </c>
      <c r="AN47" s="299" t="s">
        <v>6</v>
      </c>
      <c r="AO47" s="299" t="s">
        <v>6</v>
      </c>
      <c r="AP47" s="299" t="s">
        <v>6</v>
      </c>
      <c r="AQ47" s="299" t="s">
        <v>6</v>
      </c>
      <c r="AR47" s="299" t="s">
        <v>6</v>
      </c>
      <c r="AS47" s="299" t="s">
        <v>6</v>
      </c>
      <c r="AT47" s="299" t="s">
        <v>6</v>
      </c>
      <c r="AU47" s="299" t="s">
        <v>6</v>
      </c>
    </row>
    <row r="48" spans="1:47" x14ac:dyDescent="0.25">
      <c r="A48" s="349">
        <f>Liste!A67</f>
        <v>28</v>
      </c>
      <c r="B48" s="349" t="str">
        <f>IF(Liste!B67&lt;&gt;"",Liste!B67,"")</f>
        <v/>
      </c>
      <c r="C48" s="349" t="str">
        <f>IF(Liste!B67&lt;&gt;"",Liste!C67,"")</f>
        <v/>
      </c>
      <c r="D48" s="297"/>
      <c r="E48" s="299" t="s">
        <v>6</v>
      </c>
      <c r="F48" s="299"/>
      <c r="G48" s="299" t="s">
        <v>6</v>
      </c>
      <c r="H48" s="299" t="s">
        <v>6</v>
      </c>
      <c r="I48" s="299"/>
      <c r="J48" s="299"/>
      <c r="K48" s="299" t="s">
        <v>6</v>
      </c>
      <c r="L48" s="299" t="s">
        <v>6</v>
      </c>
      <c r="M48" s="299" t="s">
        <v>6</v>
      </c>
      <c r="N48" s="299"/>
      <c r="O48" s="293" t="str">
        <f>IF(I48&lt;&gt;"",Liste!D67,"")</f>
        <v/>
      </c>
      <c r="P48" s="293" t="str">
        <f>IF(I48&lt;&gt;"",Liste!E67,"")</f>
        <v/>
      </c>
      <c r="Q48" s="293" t="str">
        <f>IF(I48&lt;&gt;"",Liste!F67,"")</f>
        <v/>
      </c>
      <c r="R48" s="299" t="s">
        <v>6</v>
      </c>
      <c r="S48" s="299" t="s">
        <v>6</v>
      </c>
      <c r="T48" s="299"/>
      <c r="U48" s="299"/>
      <c r="V48" s="299" t="s">
        <v>6</v>
      </c>
      <c r="W48" s="299" t="s">
        <v>6</v>
      </c>
      <c r="X48" s="299" t="s">
        <v>6</v>
      </c>
      <c r="Y48" s="299" t="s">
        <v>6</v>
      </c>
      <c r="Z48" s="299" t="s">
        <v>6</v>
      </c>
      <c r="AA48" s="299" t="s">
        <v>6</v>
      </c>
      <c r="AB48" s="299" t="s">
        <v>6</v>
      </c>
      <c r="AC48" s="299" t="s">
        <v>6</v>
      </c>
      <c r="AD48" s="299" t="s">
        <v>6</v>
      </c>
      <c r="AE48" s="299" t="s">
        <v>6</v>
      </c>
      <c r="AF48" s="299" t="s">
        <v>6</v>
      </c>
      <c r="AG48" s="299" t="s">
        <v>6</v>
      </c>
      <c r="AH48" s="299" t="s">
        <v>6</v>
      </c>
      <c r="AI48" s="299" t="s">
        <v>6</v>
      </c>
      <c r="AJ48" s="299" t="s">
        <v>6</v>
      </c>
      <c r="AK48" s="299" t="s">
        <v>6</v>
      </c>
      <c r="AL48" s="299" t="s">
        <v>6</v>
      </c>
      <c r="AM48" s="299" t="s">
        <v>6</v>
      </c>
      <c r="AN48" s="299" t="s">
        <v>6</v>
      </c>
      <c r="AO48" s="299" t="s">
        <v>6</v>
      </c>
      <c r="AP48" s="299" t="s">
        <v>6</v>
      </c>
      <c r="AQ48" s="299" t="s">
        <v>6</v>
      </c>
      <c r="AR48" s="299" t="s">
        <v>6</v>
      </c>
      <c r="AS48" s="299" t="s">
        <v>6</v>
      </c>
      <c r="AT48" s="299" t="s">
        <v>6</v>
      </c>
      <c r="AU48" s="299" t="s">
        <v>6</v>
      </c>
    </row>
    <row r="49" spans="1:47" x14ac:dyDescent="0.25">
      <c r="A49" s="349">
        <f>Liste!A68</f>
        <v>29</v>
      </c>
      <c r="B49" s="349" t="str">
        <f>IF(Liste!B68&lt;&gt;"",Liste!B68,"")</f>
        <v/>
      </c>
      <c r="C49" s="349" t="str">
        <f>IF(Liste!B68&lt;&gt;"",Liste!C68,"")</f>
        <v/>
      </c>
      <c r="D49" s="297"/>
      <c r="E49" s="299" t="s">
        <v>6</v>
      </c>
      <c r="F49" s="299"/>
      <c r="G49" s="299" t="s">
        <v>6</v>
      </c>
      <c r="H49" s="299" t="s">
        <v>6</v>
      </c>
      <c r="I49" s="299"/>
      <c r="J49" s="299"/>
      <c r="K49" s="299" t="s">
        <v>6</v>
      </c>
      <c r="L49" s="299" t="s">
        <v>6</v>
      </c>
      <c r="M49" s="299" t="s">
        <v>6</v>
      </c>
      <c r="N49" s="299"/>
      <c r="O49" s="293" t="str">
        <f>IF(I49&lt;&gt;"",Liste!D68,"")</f>
        <v/>
      </c>
      <c r="P49" s="293" t="str">
        <f>IF(I49&lt;&gt;"",Liste!E68,"")</f>
        <v/>
      </c>
      <c r="Q49" s="293" t="str">
        <f>IF(I49&lt;&gt;"",Liste!F68,"")</f>
        <v/>
      </c>
      <c r="R49" s="299" t="s">
        <v>6</v>
      </c>
      <c r="S49" s="299" t="s">
        <v>6</v>
      </c>
      <c r="T49" s="299"/>
      <c r="U49" s="299"/>
      <c r="V49" s="299" t="s">
        <v>6</v>
      </c>
      <c r="W49" s="299" t="s">
        <v>6</v>
      </c>
      <c r="X49" s="299" t="s">
        <v>6</v>
      </c>
      <c r="Y49" s="299" t="s">
        <v>6</v>
      </c>
      <c r="Z49" s="299" t="s">
        <v>6</v>
      </c>
      <c r="AA49" s="299" t="s">
        <v>6</v>
      </c>
      <c r="AB49" s="299" t="s">
        <v>6</v>
      </c>
      <c r="AC49" s="299" t="s">
        <v>6</v>
      </c>
      <c r="AD49" s="299" t="s">
        <v>6</v>
      </c>
      <c r="AE49" s="299" t="s">
        <v>6</v>
      </c>
      <c r="AF49" s="299" t="s">
        <v>6</v>
      </c>
      <c r="AG49" s="299" t="s">
        <v>6</v>
      </c>
      <c r="AH49" s="299" t="s">
        <v>6</v>
      </c>
      <c r="AI49" s="299" t="s">
        <v>6</v>
      </c>
      <c r="AJ49" s="299" t="s">
        <v>6</v>
      </c>
      <c r="AK49" s="299" t="s">
        <v>6</v>
      </c>
      <c r="AL49" s="299" t="s">
        <v>6</v>
      </c>
      <c r="AM49" s="299" t="s">
        <v>6</v>
      </c>
      <c r="AN49" s="299" t="s">
        <v>6</v>
      </c>
      <c r="AO49" s="299" t="s">
        <v>6</v>
      </c>
      <c r="AP49" s="299" t="s">
        <v>6</v>
      </c>
      <c r="AQ49" s="299" t="s">
        <v>6</v>
      </c>
      <c r="AR49" s="299" t="s">
        <v>6</v>
      </c>
      <c r="AS49" s="299" t="s">
        <v>6</v>
      </c>
      <c r="AT49" s="299" t="s">
        <v>6</v>
      </c>
      <c r="AU49" s="299" t="s">
        <v>6</v>
      </c>
    </row>
    <row r="50" spans="1:47" x14ac:dyDescent="0.25">
      <c r="A50" s="349">
        <f>Liste!A69</f>
        <v>30</v>
      </c>
      <c r="B50" s="349" t="str">
        <f>IF(Liste!B69&lt;&gt;"",Liste!B69,"")</f>
        <v/>
      </c>
      <c r="C50" s="349" t="str">
        <f>IF(Liste!B69&lt;&gt;"",Liste!C69,"")</f>
        <v/>
      </c>
      <c r="D50" s="297"/>
      <c r="E50" s="299" t="s">
        <v>6</v>
      </c>
      <c r="F50" s="299"/>
      <c r="G50" s="299" t="s">
        <v>6</v>
      </c>
      <c r="H50" s="299" t="s">
        <v>6</v>
      </c>
      <c r="I50" s="299"/>
      <c r="J50" s="299"/>
      <c r="K50" s="299" t="s">
        <v>6</v>
      </c>
      <c r="L50" s="299" t="s">
        <v>6</v>
      </c>
      <c r="M50" s="299" t="s">
        <v>6</v>
      </c>
      <c r="N50" s="299"/>
      <c r="O50" s="293" t="str">
        <f>IF(I50&lt;&gt;"",Liste!D69,"")</f>
        <v/>
      </c>
      <c r="P50" s="293" t="str">
        <f>IF(I50&lt;&gt;"",Liste!E69,"")</f>
        <v/>
      </c>
      <c r="Q50" s="293" t="str">
        <f>IF(I50&lt;&gt;"",Liste!F69,"")</f>
        <v/>
      </c>
      <c r="R50" s="299" t="s">
        <v>6</v>
      </c>
      <c r="S50" s="299" t="s">
        <v>6</v>
      </c>
      <c r="T50" s="299"/>
      <c r="U50" s="299"/>
      <c r="V50" s="299" t="s">
        <v>6</v>
      </c>
      <c r="W50" s="299" t="s">
        <v>6</v>
      </c>
      <c r="X50" s="299" t="s">
        <v>6</v>
      </c>
      <c r="Y50" s="299" t="s">
        <v>6</v>
      </c>
      <c r="Z50" s="299" t="s">
        <v>6</v>
      </c>
      <c r="AA50" s="299" t="s">
        <v>6</v>
      </c>
      <c r="AB50" s="299" t="s">
        <v>6</v>
      </c>
      <c r="AC50" s="299" t="s">
        <v>6</v>
      </c>
      <c r="AD50" s="299" t="s">
        <v>6</v>
      </c>
      <c r="AE50" s="299" t="s">
        <v>6</v>
      </c>
      <c r="AF50" s="299" t="s">
        <v>6</v>
      </c>
      <c r="AG50" s="299" t="s">
        <v>6</v>
      </c>
      <c r="AH50" s="299" t="s">
        <v>6</v>
      </c>
      <c r="AI50" s="299" t="s">
        <v>6</v>
      </c>
      <c r="AJ50" s="299" t="s">
        <v>6</v>
      </c>
      <c r="AK50" s="299" t="s">
        <v>6</v>
      </c>
      <c r="AL50" s="299" t="s">
        <v>6</v>
      </c>
      <c r="AM50" s="299" t="s">
        <v>6</v>
      </c>
      <c r="AN50" s="299" t="s">
        <v>6</v>
      </c>
      <c r="AO50" s="299" t="s">
        <v>6</v>
      </c>
      <c r="AP50" s="299" t="s">
        <v>6</v>
      </c>
      <c r="AQ50" s="299" t="s">
        <v>6</v>
      </c>
      <c r="AR50" s="299" t="s">
        <v>6</v>
      </c>
      <c r="AS50" s="299" t="s">
        <v>6</v>
      </c>
      <c r="AT50" s="299" t="s">
        <v>6</v>
      </c>
      <c r="AU50" s="299" t="s">
        <v>6</v>
      </c>
    </row>
    <row r="51" spans="1:47" x14ac:dyDescent="0.25">
      <c r="A51" s="349">
        <f>Liste!A70</f>
        <v>31</v>
      </c>
      <c r="B51" s="349" t="str">
        <f>IF(Liste!B70&lt;&gt;"",Liste!B70,"")</f>
        <v/>
      </c>
      <c r="C51" s="349" t="str">
        <f>IF(Liste!B70&lt;&gt;"",Liste!C70,"")</f>
        <v/>
      </c>
      <c r="D51" s="297"/>
      <c r="E51" s="299" t="s">
        <v>6</v>
      </c>
      <c r="F51" s="299"/>
      <c r="G51" s="299" t="s">
        <v>6</v>
      </c>
      <c r="H51" s="299" t="s">
        <v>6</v>
      </c>
      <c r="I51" s="299"/>
      <c r="J51" s="299"/>
      <c r="K51" s="299" t="s">
        <v>6</v>
      </c>
      <c r="L51" s="299" t="s">
        <v>6</v>
      </c>
      <c r="M51" s="299" t="s">
        <v>6</v>
      </c>
      <c r="N51" s="299"/>
      <c r="O51" s="293" t="str">
        <f>IF(I51&lt;&gt;"",Liste!D70,"")</f>
        <v/>
      </c>
      <c r="P51" s="293" t="str">
        <f>IF(I51&lt;&gt;"",Liste!E70,"")</f>
        <v/>
      </c>
      <c r="Q51" s="293" t="str">
        <f>IF(I51&lt;&gt;"",Liste!F70,"")</f>
        <v/>
      </c>
      <c r="R51" s="299" t="s">
        <v>6</v>
      </c>
      <c r="S51" s="299" t="s">
        <v>6</v>
      </c>
      <c r="T51" s="299"/>
      <c r="U51" s="299"/>
      <c r="V51" s="299" t="s">
        <v>6</v>
      </c>
      <c r="W51" s="299" t="s">
        <v>6</v>
      </c>
      <c r="X51" s="299" t="s">
        <v>6</v>
      </c>
      <c r="Y51" s="299" t="s">
        <v>6</v>
      </c>
      <c r="Z51" s="299" t="s">
        <v>6</v>
      </c>
      <c r="AA51" s="299" t="s">
        <v>6</v>
      </c>
      <c r="AB51" s="299" t="s">
        <v>6</v>
      </c>
      <c r="AC51" s="299" t="s">
        <v>6</v>
      </c>
      <c r="AD51" s="299" t="s">
        <v>6</v>
      </c>
      <c r="AE51" s="299" t="s">
        <v>6</v>
      </c>
      <c r="AF51" s="299" t="s">
        <v>6</v>
      </c>
      <c r="AG51" s="299" t="s">
        <v>6</v>
      </c>
      <c r="AH51" s="299" t="s">
        <v>6</v>
      </c>
      <c r="AI51" s="299" t="s">
        <v>6</v>
      </c>
      <c r="AJ51" s="299" t="s">
        <v>6</v>
      </c>
      <c r="AK51" s="299" t="s">
        <v>6</v>
      </c>
      <c r="AL51" s="299" t="s">
        <v>6</v>
      </c>
      <c r="AM51" s="299" t="s">
        <v>6</v>
      </c>
      <c r="AN51" s="299" t="s">
        <v>6</v>
      </c>
      <c r="AO51" s="299" t="s">
        <v>6</v>
      </c>
      <c r="AP51" s="299" t="s">
        <v>6</v>
      </c>
      <c r="AQ51" s="299" t="s">
        <v>6</v>
      </c>
      <c r="AR51" s="299" t="s">
        <v>6</v>
      </c>
      <c r="AS51" s="299" t="s">
        <v>6</v>
      </c>
      <c r="AT51" s="299" t="s">
        <v>6</v>
      </c>
      <c r="AU51" s="299" t="s">
        <v>6</v>
      </c>
    </row>
    <row r="52" spans="1:47" x14ac:dyDescent="0.25">
      <c r="A52" s="349">
        <f>Liste!A71</f>
        <v>32</v>
      </c>
      <c r="B52" s="349" t="str">
        <f>IF(Liste!B71&lt;&gt;"",Liste!B71,"")</f>
        <v/>
      </c>
      <c r="C52" s="349" t="str">
        <f>IF(Liste!B71&lt;&gt;"",Liste!C71,"")</f>
        <v/>
      </c>
      <c r="D52" s="297"/>
      <c r="E52" s="299" t="s">
        <v>6</v>
      </c>
      <c r="F52" s="299"/>
      <c r="G52" s="299" t="s">
        <v>6</v>
      </c>
      <c r="H52" s="299" t="s">
        <v>6</v>
      </c>
      <c r="I52" s="299"/>
      <c r="J52" s="299"/>
      <c r="K52" s="299" t="s">
        <v>6</v>
      </c>
      <c r="L52" s="299" t="s">
        <v>6</v>
      </c>
      <c r="M52" s="299" t="s">
        <v>6</v>
      </c>
      <c r="N52" s="299"/>
      <c r="O52" s="293" t="str">
        <f>IF(I52&lt;&gt;"",Liste!D71,"")</f>
        <v/>
      </c>
      <c r="P52" s="293" t="str">
        <f>IF(I52&lt;&gt;"",Liste!E71,"")</f>
        <v/>
      </c>
      <c r="Q52" s="293" t="str">
        <f>IF(I52&lt;&gt;"",Liste!F71,"")</f>
        <v/>
      </c>
      <c r="R52" s="299" t="s">
        <v>6</v>
      </c>
      <c r="S52" s="299" t="s">
        <v>6</v>
      </c>
      <c r="T52" s="299"/>
      <c r="U52" s="299"/>
      <c r="V52" s="299" t="s">
        <v>6</v>
      </c>
      <c r="W52" s="299" t="s">
        <v>6</v>
      </c>
      <c r="X52" s="299" t="s">
        <v>6</v>
      </c>
      <c r="Y52" s="299" t="s">
        <v>6</v>
      </c>
      <c r="Z52" s="299" t="s">
        <v>6</v>
      </c>
      <c r="AA52" s="299" t="s">
        <v>6</v>
      </c>
      <c r="AB52" s="299" t="s">
        <v>6</v>
      </c>
      <c r="AC52" s="299" t="s">
        <v>6</v>
      </c>
      <c r="AD52" s="299" t="s">
        <v>6</v>
      </c>
      <c r="AE52" s="299" t="s">
        <v>6</v>
      </c>
      <c r="AF52" s="299" t="s">
        <v>6</v>
      </c>
      <c r="AG52" s="299" t="s">
        <v>6</v>
      </c>
      <c r="AH52" s="299" t="s">
        <v>6</v>
      </c>
      <c r="AI52" s="299" t="s">
        <v>6</v>
      </c>
      <c r="AJ52" s="299" t="s">
        <v>6</v>
      </c>
      <c r="AK52" s="299" t="s">
        <v>6</v>
      </c>
      <c r="AL52" s="299" t="s">
        <v>6</v>
      </c>
      <c r="AM52" s="299" t="s">
        <v>6</v>
      </c>
      <c r="AN52" s="299" t="s">
        <v>6</v>
      </c>
      <c r="AO52" s="299" t="s">
        <v>6</v>
      </c>
      <c r="AP52" s="299" t="s">
        <v>6</v>
      </c>
      <c r="AQ52" s="299" t="s">
        <v>6</v>
      </c>
      <c r="AR52" s="299" t="s">
        <v>6</v>
      </c>
      <c r="AS52" s="299" t="s">
        <v>6</v>
      </c>
      <c r="AT52" s="299" t="s">
        <v>6</v>
      </c>
      <c r="AU52" s="299" t="s">
        <v>6</v>
      </c>
    </row>
    <row r="53" spans="1:47" x14ac:dyDescent="0.25">
      <c r="A53" s="349">
        <f>Liste!A72</f>
        <v>33</v>
      </c>
      <c r="B53" s="349" t="str">
        <f>IF(Liste!B72&lt;&gt;"",Liste!B72,"")</f>
        <v/>
      </c>
      <c r="C53" s="349" t="str">
        <f>IF(Liste!B72&lt;&gt;"",Liste!C72,"")</f>
        <v/>
      </c>
      <c r="D53" s="297"/>
      <c r="E53" s="299" t="s">
        <v>6</v>
      </c>
      <c r="F53" s="299"/>
      <c r="G53" s="299" t="s">
        <v>6</v>
      </c>
      <c r="H53" s="299" t="s">
        <v>6</v>
      </c>
      <c r="I53" s="299"/>
      <c r="J53" s="299"/>
      <c r="K53" s="299" t="s">
        <v>6</v>
      </c>
      <c r="L53" s="299" t="s">
        <v>6</v>
      </c>
      <c r="M53" s="299" t="s">
        <v>6</v>
      </c>
      <c r="N53" s="299"/>
      <c r="O53" s="293" t="str">
        <f>IF(I53&lt;&gt;"",Liste!D72,"")</f>
        <v/>
      </c>
      <c r="P53" s="293" t="str">
        <f>IF(I53&lt;&gt;"",Liste!E72,"")</f>
        <v/>
      </c>
      <c r="Q53" s="293" t="str">
        <f>IF(I53&lt;&gt;"",Liste!F72,"")</f>
        <v/>
      </c>
      <c r="R53" s="299" t="s">
        <v>6</v>
      </c>
      <c r="S53" s="299" t="s">
        <v>6</v>
      </c>
      <c r="T53" s="299"/>
      <c r="U53" s="299"/>
      <c r="V53" s="299" t="s">
        <v>6</v>
      </c>
      <c r="W53" s="299" t="s">
        <v>6</v>
      </c>
      <c r="X53" s="299" t="s">
        <v>6</v>
      </c>
      <c r="Y53" s="299" t="s">
        <v>6</v>
      </c>
      <c r="Z53" s="299" t="s">
        <v>6</v>
      </c>
      <c r="AA53" s="299" t="s">
        <v>6</v>
      </c>
      <c r="AB53" s="299" t="s">
        <v>6</v>
      </c>
      <c r="AC53" s="299" t="s">
        <v>6</v>
      </c>
      <c r="AD53" s="299" t="s">
        <v>6</v>
      </c>
      <c r="AE53" s="299" t="s">
        <v>6</v>
      </c>
      <c r="AF53" s="299" t="s">
        <v>6</v>
      </c>
      <c r="AG53" s="299" t="s">
        <v>6</v>
      </c>
      <c r="AH53" s="299" t="s">
        <v>6</v>
      </c>
      <c r="AI53" s="299" t="s">
        <v>6</v>
      </c>
      <c r="AJ53" s="299" t="s">
        <v>6</v>
      </c>
      <c r="AK53" s="299" t="s">
        <v>6</v>
      </c>
      <c r="AL53" s="299" t="s">
        <v>6</v>
      </c>
      <c r="AM53" s="299" t="s">
        <v>6</v>
      </c>
      <c r="AN53" s="299" t="s">
        <v>6</v>
      </c>
      <c r="AO53" s="299" t="s">
        <v>6</v>
      </c>
      <c r="AP53" s="299" t="s">
        <v>6</v>
      </c>
      <c r="AQ53" s="299" t="s">
        <v>6</v>
      </c>
      <c r="AR53" s="299" t="s">
        <v>6</v>
      </c>
      <c r="AS53" s="299" t="s">
        <v>6</v>
      </c>
      <c r="AT53" s="299" t="s">
        <v>6</v>
      </c>
      <c r="AU53" s="299" t="s">
        <v>6</v>
      </c>
    </row>
    <row r="54" spans="1:47" x14ac:dyDescent="0.25">
      <c r="A54" s="349">
        <f>Liste!A73</f>
        <v>34</v>
      </c>
      <c r="B54" s="349" t="str">
        <f>IF(Liste!B73&lt;&gt;"",Liste!B73,"")</f>
        <v/>
      </c>
      <c r="C54" s="349" t="str">
        <f>IF(Liste!B73&lt;&gt;"",Liste!C73,"")</f>
        <v/>
      </c>
      <c r="D54" s="297"/>
      <c r="E54" s="299" t="s">
        <v>6</v>
      </c>
      <c r="F54" s="299"/>
      <c r="G54" s="299" t="s">
        <v>6</v>
      </c>
      <c r="H54" s="299" t="s">
        <v>6</v>
      </c>
      <c r="I54" s="299"/>
      <c r="J54" s="299"/>
      <c r="K54" s="299" t="s">
        <v>6</v>
      </c>
      <c r="L54" s="299" t="s">
        <v>6</v>
      </c>
      <c r="M54" s="299" t="s">
        <v>6</v>
      </c>
      <c r="N54" s="299"/>
      <c r="O54" s="293" t="str">
        <f>IF(I54&lt;&gt;"",Liste!D73,"")</f>
        <v/>
      </c>
      <c r="P54" s="293" t="str">
        <f>IF(I54&lt;&gt;"",Liste!E73,"")</f>
        <v/>
      </c>
      <c r="Q54" s="293" t="str">
        <f>IF(I54&lt;&gt;"",Liste!F73,"")</f>
        <v/>
      </c>
      <c r="R54" s="299" t="s">
        <v>6</v>
      </c>
      <c r="S54" s="299" t="s">
        <v>6</v>
      </c>
      <c r="T54" s="299"/>
      <c r="U54" s="299"/>
      <c r="V54" s="299" t="s">
        <v>6</v>
      </c>
      <c r="W54" s="299" t="s">
        <v>6</v>
      </c>
      <c r="X54" s="299" t="s">
        <v>6</v>
      </c>
      <c r="Y54" s="299" t="s">
        <v>6</v>
      </c>
      <c r="Z54" s="299" t="s">
        <v>6</v>
      </c>
      <c r="AA54" s="299" t="s">
        <v>6</v>
      </c>
      <c r="AB54" s="299" t="s">
        <v>6</v>
      </c>
      <c r="AC54" s="299" t="s">
        <v>6</v>
      </c>
      <c r="AD54" s="299" t="s">
        <v>6</v>
      </c>
      <c r="AE54" s="299" t="s">
        <v>6</v>
      </c>
      <c r="AF54" s="299" t="s">
        <v>6</v>
      </c>
      <c r="AG54" s="299" t="s">
        <v>6</v>
      </c>
      <c r="AH54" s="299" t="s">
        <v>6</v>
      </c>
      <c r="AI54" s="299" t="s">
        <v>6</v>
      </c>
      <c r="AJ54" s="299" t="s">
        <v>6</v>
      </c>
      <c r="AK54" s="299" t="s">
        <v>6</v>
      </c>
      <c r="AL54" s="299" t="s">
        <v>6</v>
      </c>
      <c r="AM54" s="299" t="s">
        <v>6</v>
      </c>
      <c r="AN54" s="299" t="s">
        <v>6</v>
      </c>
      <c r="AO54" s="299" t="s">
        <v>6</v>
      </c>
      <c r="AP54" s="299" t="s">
        <v>6</v>
      </c>
      <c r="AQ54" s="299" t="s">
        <v>6</v>
      </c>
      <c r="AR54" s="299" t="s">
        <v>6</v>
      </c>
      <c r="AS54" s="299" t="s">
        <v>6</v>
      </c>
      <c r="AT54" s="299" t="s">
        <v>6</v>
      </c>
      <c r="AU54" s="299" t="s">
        <v>6</v>
      </c>
    </row>
    <row r="55" spans="1:47" x14ac:dyDescent="0.25">
      <c r="A55" s="349">
        <f>Liste!A74</f>
        <v>35</v>
      </c>
      <c r="B55" s="349" t="str">
        <f>IF(Liste!B74&lt;&gt;"",Liste!B74,"")</f>
        <v/>
      </c>
      <c r="C55" s="349" t="str">
        <f>IF(Liste!B74&lt;&gt;"",Liste!C74,"")</f>
        <v/>
      </c>
      <c r="D55" s="297"/>
      <c r="E55" s="299" t="s">
        <v>6</v>
      </c>
      <c r="F55" s="299"/>
      <c r="G55" s="299" t="s">
        <v>6</v>
      </c>
      <c r="H55" s="299" t="s">
        <v>6</v>
      </c>
      <c r="I55" s="299"/>
      <c r="J55" s="299"/>
      <c r="K55" s="299" t="s">
        <v>6</v>
      </c>
      <c r="L55" s="299" t="s">
        <v>6</v>
      </c>
      <c r="M55" s="299" t="s">
        <v>6</v>
      </c>
      <c r="N55" s="299"/>
      <c r="O55" s="293" t="str">
        <f>IF(I55&lt;&gt;"",Liste!D74,"")</f>
        <v/>
      </c>
      <c r="P55" s="293" t="str">
        <f>IF(I55&lt;&gt;"",Liste!E74,"")</f>
        <v/>
      </c>
      <c r="Q55" s="293" t="str">
        <f>IF(I55&lt;&gt;"",Liste!F74,"")</f>
        <v/>
      </c>
      <c r="R55" s="299" t="s">
        <v>6</v>
      </c>
      <c r="S55" s="299" t="s">
        <v>6</v>
      </c>
      <c r="T55" s="299"/>
      <c r="U55" s="299"/>
      <c r="V55" s="299" t="s">
        <v>6</v>
      </c>
      <c r="W55" s="299" t="s">
        <v>6</v>
      </c>
      <c r="X55" s="299" t="s">
        <v>6</v>
      </c>
      <c r="Y55" s="299" t="s">
        <v>6</v>
      </c>
      <c r="Z55" s="299" t="s">
        <v>6</v>
      </c>
      <c r="AA55" s="299" t="s">
        <v>6</v>
      </c>
      <c r="AB55" s="299" t="s">
        <v>6</v>
      </c>
      <c r="AC55" s="299" t="s">
        <v>6</v>
      </c>
      <c r="AD55" s="299" t="s">
        <v>6</v>
      </c>
      <c r="AE55" s="299" t="s">
        <v>6</v>
      </c>
      <c r="AF55" s="299" t="s">
        <v>6</v>
      </c>
      <c r="AG55" s="299" t="s">
        <v>6</v>
      </c>
      <c r="AH55" s="299" t="s">
        <v>6</v>
      </c>
      <c r="AI55" s="299" t="s">
        <v>6</v>
      </c>
      <c r="AJ55" s="299" t="s">
        <v>6</v>
      </c>
      <c r="AK55" s="299" t="s">
        <v>6</v>
      </c>
      <c r="AL55" s="299" t="s">
        <v>6</v>
      </c>
      <c r="AM55" s="299" t="s">
        <v>6</v>
      </c>
      <c r="AN55" s="299" t="s">
        <v>6</v>
      </c>
      <c r="AO55" s="299" t="s">
        <v>6</v>
      </c>
      <c r="AP55" s="299" t="s">
        <v>6</v>
      </c>
      <c r="AQ55" s="299" t="s">
        <v>6</v>
      </c>
      <c r="AR55" s="299" t="s">
        <v>6</v>
      </c>
      <c r="AS55" s="299" t="s">
        <v>6</v>
      </c>
      <c r="AT55" s="299" t="s">
        <v>6</v>
      </c>
      <c r="AU55" s="299" t="s">
        <v>6</v>
      </c>
    </row>
    <row r="56" spans="1:47" x14ac:dyDescent="0.25">
      <c r="A56" s="349">
        <f>Liste!A75</f>
        <v>36</v>
      </c>
      <c r="B56" s="349" t="str">
        <f>IF(Liste!B75&lt;&gt;"",Liste!B75,"")</f>
        <v/>
      </c>
      <c r="C56" s="349" t="str">
        <f>IF(Liste!B75&lt;&gt;"",Liste!C75,"")</f>
        <v/>
      </c>
      <c r="D56" s="297"/>
      <c r="E56" s="299" t="s">
        <v>6</v>
      </c>
      <c r="F56" s="299"/>
      <c r="G56" s="299" t="s">
        <v>6</v>
      </c>
      <c r="H56" s="299" t="s">
        <v>6</v>
      </c>
      <c r="I56" s="299"/>
      <c r="J56" s="299"/>
      <c r="K56" s="299" t="s">
        <v>6</v>
      </c>
      <c r="L56" s="299" t="s">
        <v>6</v>
      </c>
      <c r="M56" s="299" t="s">
        <v>6</v>
      </c>
      <c r="N56" s="299"/>
      <c r="O56" s="293" t="str">
        <f>IF(I56&lt;&gt;"",Liste!D75,"")</f>
        <v/>
      </c>
      <c r="P56" s="293" t="str">
        <f>IF(I56&lt;&gt;"",Liste!E75,"")</f>
        <v/>
      </c>
      <c r="Q56" s="293" t="str">
        <f>IF(I56&lt;&gt;"",Liste!F75,"")</f>
        <v/>
      </c>
      <c r="R56" s="299" t="s">
        <v>6</v>
      </c>
      <c r="S56" s="299" t="s">
        <v>6</v>
      </c>
      <c r="T56" s="299"/>
      <c r="U56" s="299"/>
      <c r="V56" s="299" t="s">
        <v>6</v>
      </c>
      <c r="W56" s="299" t="s">
        <v>6</v>
      </c>
      <c r="X56" s="299" t="s">
        <v>6</v>
      </c>
      <c r="Y56" s="299" t="s">
        <v>6</v>
      </c>
      <c r="Z56" s="299" t="s">
        <v>6</v>
      </c>
      <c r="AA56" s="299" t="s">
        <v>6</v>
      </c>
      <c r="AB56" s="299" t="s">
        <v>6</v>
      </c>
      <c r="AC56" s="299" t="s">
        <v>6</v>
      </c>
      <c r="AD56" s="299" t="s">
        <v>6</v>
      </c>
      <c r="AE56" s="299" t="s">
        <v>6</v>
      </c>
      <c r="AF56" s="299" t="s">
        <v>6</v>
      </c>
      <c r="AG56" s="299" t="s">
        <v>6</v>
      </c>
      <c r="AH56" s="299" t="s">
        <v>6</v>
      </c>
      <c r="AI56" s="299" t="s">
        <v>6</v>
      </c>
      <c r="AJ56" s="299" t="s">
        <v>6</v>
      </c>
      <c r="AK56" s="299" t="s">
        <v>6</v>
      </c>
      <c r="AL56" s="299" t="s">
        <v>6</v>
      </c>
      <c r="AM56" s="299" t="s">
        <v>6</v>
      </c>
      <c r="AN56" s="299" t="s">
        <v>6</v>
      </c>
      <c r="AO56" s="299" t="s">
        <v>6</v>
      </c>
      <c r="AP56" s="299" t="s">
        <v>6</v>
      </c>
      <c r="AQ56" s="299" t="s">
        <v>6</v>
      </c>
      <c r="AR56" s="299" t="s">
        <v>6</v>
      </c>
      <c r="AS56" s="299" t="s">
        <v>6</v>
      </c>
      <c r="AT56" s="299" t="s">
        <v>6</v>
      </c>
      <c r="AU56" s="299" t="s">
        <v>6</v>
      </c>
    </row>
    <row r="57" spans="1:47" x14ac:dyDescent="0.25">
      <c r="A57" s="349">
        <f>Liste!A76</f>
        <v>37</v>
      </c>
      <c r="B57" s="349" t="str">
        <f>IF(Liste!B76&lt;&gt;"",Liste!B76,"")</f>
        <v/>
      </c>
      <c r="C57" s="349" t="str">
        <f>IF(Liste!B76&lt;&gt;"",Liste!C76,"")</f>
        <v/>
      </c>
      <c r="D57" s="297"/>
      <c r="E57" s="299" t="s">
        <v>6</v>
      </c>
      <c r="F57" s="299"/>
      <c r="G57" s="299" t="s">
        <v>6</v>
      </c>
      <c r="H57" s="299" t="s">
        <v>6</v>
      </c>
      <c r="I57" s="299"/>
      <c r="J57" s="299"/>
      <c r="K57" s="299" t="s">
        <v>6</v>
      </c>
      <c r="L57" s="299" t="s">
        <v>6</v>
      </c>
      <c r="M57" s="299" t="s">
        <v>6</v>
      </c>
      <c r="N57" s="299"/>
      <c r="O57" s="293" t="str">
        <f>IF(I57&lt;&gt;"",Liste!D76,"")</f>
        <v/>
      </c>
      <c r="P57" s="293" t="str">
        <f>IF(I57&lt;&gt;"",Liste!E76,"")</f>
        <v/>
      </c>
      <c r="Q57" s="293" t="str">
        <f>IF(I57&lt;&gt;"",Liste!F76,"")</f>
        <v/>
      </c>
      <c r="R57" s="299" t="s">
        <v>6</v>
      </c>
      <c r="S57" s="299" t="s">
        <v>6</v>
      </c>
      <c r="T57" s="299"/>
      <c r="U57" s="299"/>
      <c r="V57" s="299" t="s">
        <v>6</v>
      </c>
      <c r="W57" s="299" t="s">
        <v>6</v>
      </c>
      <c r="X57" s="299" t="s">
        <v>6</v>
      </c>
      <c r="Y57" s="299" t="s">
        <v>6</v>
      </c>
      <c r="Z57" s="299" t="s">
        <v>6</v>
      </c>
      <c r="AA57" s="299" t="s">
        <v>6</v>
      </c>
      <c r="AB57" s="299" t="s">
        <v>6</v>
      </c>
      <c r="AC57" s="299" t="s">
        <v>6</v>
      </c>
      <c r="AD57" s="299" t="s">
        <v>6</v>
      </c>
      <c r="AE57" s="299" t="s">
        <v>6</v>
      </c>
      <c r="AF57" s="299" t="s">
        <v>6</v>
      </c>
      <c r="AG57" s="299" t="s">
        <v>6</v>
      </c>
      <c r="AH57" s="299" t="s">
        <v>6</v>
      </c>
      <c r="AI57" s="299" t="s">
        <v>6</v>
      </c>
      <c r="AJ57" s="299" t="s">
        <v>6</v>
      </c>
      <c r="AK57" s="299" t="s">
        <v>6</v>
      </c>
      <c r="AL57" s="299" t="s">
        <v>6</v>
      </c>
      <c r="AM57" s="299" t="s">
        <v>6</v>
      </c>
      <c r="AN57" s="299" t="s">
        <v>6</v>
      </c>
      <c r="AO57" s="299" t="s">
        <v>6</v>
      </c>
      <c r="AP57" s="299" t="s">
        <v>6</v>
      </c>
      <c r="AQ57" s="299" t="s">
        <v>6</v>
      </c>
      <c r="AR57" s="299" t="s">
        <v>6</v>
      </c>
      <c r="AS57" s="299" t="s">
        <v>6</v>
      </c>
      <c r="AT57" s="299" t="s">
        <v>6</v>
      </c>
      <c r="AU57" s="299" t="s">
        <v>6</v>
      </c>
    </row>
    <row r="58" spans="1:47" x14ac:dyDescent="0.25">
      <c r="A58" s="349">
        <f>Liste!A77</f>
        <v>38</v>
      </c>
      <c r="B58" s="349" t="str">
        <f>IF(Liste!B77&lt;&gt;"",Liste!B77,"")</f>
        <v/>
      </c>
      <c r="C58" s="349" t="str">
        <f>IF(Liste!B77&lt;&gt;"",Liste!C77,"")</f>
        <v/>
      </c>
      <c r="D58" s="297"/>
      <c r="E58" s="299" t="s">
        <v>6</v>
      </c>
      <c r="F58" s="299"/>
      <c r="G58" s="299" t="s">
        <v>6</v>
      </c>
      <c r="H58" s="299" t="s">
        <v>6</v>
      </c>
      <c r="I58" s="299"/>
      <c r="J58" s="299"/>
      <c r="K58" s="299" t="s">
        <v>6</v>
      </c>
      <c r="L58" s="299" t="s">
        <v>6</v>
      </c>
      <c r="M58" s="299" t="s">
        <v>6</v>
      </c>
      <c r="N58" s="299"/>
      <c r="O58" s="293" t="str">
        <f>IF(I58&lt;&gt;"",Liste!D77,"")</f>
        <v/>
      </c>
      <c r="P58" s="293" t="str">
        <f>IF(I58&lt;&gt;"",Liste!E77,"")</f>
        <v/>
      </c>
      <c r="Q58" s="293" t="str">
        <f>IF(I58&lt;&gt;"",Liste!F77,"")</f>
        <v/>
      </c>
      <c r="R58" s="299" t="s">
        <v>6</v>
      </c>
      <c r="S58" s="299" t="s">
        <v>6</v>
      </c>
      <c r="T58" s="299"/>
      <c r="U58" s="299"/>
      <c r="V58" s="299" t="s">
        <v>6</v>
      </c>
      <c r="W58" s="299" t="s">
        <v>6</v>
      </c>
      <c r="X58" s="299" t="s">
        <v>6</v>
      </c>
      <c r="Y58" s="299" t="s">
        <v>6</v>
      </c>
      <c r="Z58" s="299" t="s">
        <v>6</v>
      </c>
      <c r="AA58" s="299" t="s">
        <v>6</v>
      </c>
      <c r="AB58" s="299" t="s">
        <v>6</v>
      </c>
      <c r="AC58" s="299" t="s">
        <v>6</v>
      </c>
      <c r="AD58" s="299" t="s">
        <v>6</v>
      </c>
      <c r="AE58" s="299" t="s">
        <v>6</v>
      </c>
      <c r="AF58" s="299" t="s">
        <v>6</v>
      </c>
      <c r="AG58" s="299" t="s">
        <v>6</v>
      </c>
      <c r="AH58" s="299" t="s">
        <v>6</v>
      </c>
      <c r="AI58" s="299" t="s">
        <v>6</v>
      </c>
      <c r="AJ58" s="299" t="s">
        <v>6</v>
      </c>
      <c r="AK58" s="299" t="s">
        <v>6</v>
      </c>
      <c r="AL58" s="299" t="s">
        <v>6</v>
      </c>
      <c r="AM58" s="299" t="s">
        <v>6</v>
      </c>
      <c r="AN58" s="299" t="s">
        <v>6</v>
      </c>
      <c r="AO58" s="299" t="s">
        <v>6</v>
      </c>
      <c r="AP58" s="299" t="s">
        <v>6</v>
      </c>
      <c r="AQ58" s="299" t="s">
        <v>6</v>
      </c>
      <c r="AR58" s="299" t="s">
        <v>6</v>
      </c>
      <c r="AS58" s="299" t="s">
        <v>6</v>
      </c>
      <c r="AT58" s="299" t="s">
        <v>6</v>
      </c>
      <c r="AU58" s="299" t="s">
        <v>6</v>
      </c>
    </row>
    <row r="59" spans="1:47" x14ac:dyDescent="0.25">
      <c r="A59" s="349">
        <f>Liste!A78</f>
        <v>39</v>
      </c>
      <c r="B59" s="349" t="str">
        <f>IF(Liste!B78&lt;&gt;"",Liste!B78,"")</f>
        <v/>
      </c>
      <c r="C59" s="349" t="str">
        <f>IF(Liste!B78&lt;&gt;"",Liste!C78,"")</f>
        <v/>
      </c>
      <c r="D59" s="297"/>
      <c r="E59" s="299" t="s">
        <v>6</v>
      </c>
      <c r="F59" s="299"/>
      <c r="G59" s="299" t="s">
        <v>6</v>
      </c>
      <c r="H59" s="299" t="s">
        <v>6</v>
      </c>
      <c r="I59" s="299"/>
      <c r="J59" s="299"/>
      <c r="K59" s="299" t="s">
        <v>6</v>
      </c>
      <c r="L59" s="299" t="s">
        <v>6</v>
      </c>
      <c r="M59" s="299" t="s">
        <v>6</v>
      </c>
      <c r="N59" s="299"/>
      <c r="O59" s="293" t="str">
        <f>IF(I59&lt;&gt;"",Liste!D78,"")</f>
        <v/>
      </c>
      <c r="P59" s="293" t="str">
        <f>IF(I59&lt;&gt;"",Liste!E78,"")</f>
        <v/>
      </c>
      <c r="Q59" s="293" t="str">
        <f>IF(I59&lt;&gt;"",Liste!F78,"")</f>
        <v/>
      </c>
      <c r="R59" s="299" t="s">
        <v>6</v>
      </c>
      <c r="S59" s="299" t="s">
        <v>6</v>
      </c>
      <c r="T59" s="299"/>
      <c r="U59" s="299"/>
      <c r="V59" s="299" t="s">
        <v>6</v>
      </c>
      <c r="W59" s="299" t="s">
        <v>6</v>
      </c>
      <c r="X59" s="299" t="s">
        <v>6</v>
      </c>
      <c r="Y59" s="299" t="s">
        <v>6</v>
      </c>
      <c r="Z59" s="299" t="s">
        <v>6</v>
      </c>
      <c r="AA59" s="299" t="s">
        <v>6</v>
      </c>
      <c r="AB59" s="299" t="s">
        <v>6</v>
      </c>
      <c r="AC59" s="299" t="s">
        <v>6</v>
      </c>
      <c r="AD59" s="299" t="s">
        <v>6</v>
      </c>
      <c r="AE59" s="299" t="s">
        <v>6</v>
      </c>
      <c r="AF59" s="299" t="s">
        <v>6</v>
      </c>
      <c r="AG59" s="299" t="s">
        <v>6</v>
      </c>
      <c r="AH59" s="299" t="s">
        <v>6</v>
      </c>
      <c r="AI59" s="299" t="s">
        <v>6</v>
      </c>
      <c r="AJ59" s="299" t="s">
        <v>6</v>
      </c>
      <c r="AK59" s="299" t="s">
        <v>6</v>
      </c>
      <c r="AL59" s="299" t="s">
        <v>6</v>
      </c>
      <c r="AM59" s="299" t="s">
        <v>6</v>
      </c>
      <c r="AN59" s="299" t="s">
        <v>6</v>
      </c>
      <c r="AO59" s="299" t="s">
        <v>6</v>
      </c>
      <c r="AP59" s="299" t="s">
        <v>6</v>
      </c>
      <c r="AQ59" s="299" t="s">
        <v>6</v>
      </c>
      <c r="AR59" s="299" t="s">
        <v>6</v>
      </c>
      <c r="AS59" s="299" t="s">
        <v>6</v>
      </c>
      <c r="AT59" s="299" t="s">
        <v>6</v>
      </c>
      <c r="AU59" s="299" t="s">
        <v>6</v>
      </c>
    </row>
    <row r="60" spans="1:47" x14ac:dyDescent="0.25">
      <c r="A60" s="349">
        <f>Liste!A79</f>
        <v>40</v>
      </c>
      <c r="B60" s="349" t="str">
        <f>IF(Liste!B79&lt;&gt;"",Liste!B79,"")</f>
        <v/>
      </c>
      <c r="C60" s="349" t="str">
        <f>IF(Liste!B79&lt;&gt;"",Liste!C79,"")</f>
        <v/>
      </c>
      <c r="D60" s="297"/>
      <c r="E60" s="299" t="s">
        <v>6</v>
      </c>
      <c r="F60" s="299"/>
      <c r="G60" s="299" t="s">
        <v>6</v>
      </c>
      <c r="H60" s="299" t="s">
        <v>6</v>
      </c>
      <c r="I60" s="299"/>
      <c r="J60" s="299"/>
      <c r="K60" s="299" t="s">
        <v>6</v>
      </c>
      <c r="L60" s="299" t="s">
        <v>6</v>
      </c>
      <c r="M60" s="299" t="s">
        <v>6</v>
      </c>
      <c r="N60" s="299"/>
      <c r="O60" s="293" t="str">
        <f>IF(I60&lt;&gt;"",Liste!D79,"")</f>
        <v/>
      </c>
      <c r="P60" s="293" t="str">
        <f>IF(I60&lt;&gt;"",Liste!E79,"")</f>
        <v/>
      </c>
      <c r="Q60" s="293" t="str">
        <f>IF(I60&lt;&gt;"",Liste!F79,"")</f>
        <v/>
      </c>
      <c r="R60" s="299" t="s">
        <v>6</v>
      </c>
      <c r="S60" s="299" t="s">
        <v>6</v>
      </c>
      <c r="T60" s="299"/>
      <c r="U60" s="299"/>
      <c r="V60" s="299" t="s">
        <v>6</v>
      </c>
      <c r="W60" s="299" t="s">
        <v>6</v>
      </c>
      <c r="X60" s="299" t="s">
        <v>6</v>
      </c>
      <c r="Y60" s="299" t="s">
        <v>6</v>
      </c>
      <c r="Z60" s="299" t="s">
        <v>6</v>
      </c>
      <c r="AA60" s="299" t="s">
        <v>6</v>
      </c>
      <c r="AB60" s="299" t="s">
        <v>6</v>
      </c>
      <c r="AC60" s="299" t="s">
        <v>6</v>
      </c>
      <c r="AD60" s="299" t="s">
        <v>6</v>
      </c>
      <c r="AE60" s="299" t="s">
        <v>6</v>
      </c>
      <c r="AF60" s="299" t="s">
        <v>6</v>
      </c>
      <c r="AG60" s="299" t="s">
        <v>6</v>
      </c>
      <c r="AH60" s="299" t="s">
        <v>6</v>
      </c>
      <c r="AI60" s="299" t="s">
        <v>6</v>
      </c>
      <c r="AJ60" s="299" t="s">
        <v>6</v>
      </c>
      <c r="AK60" s="299" t="s">
        <v>6</v>
      </c>
      <c r="AL60" s="299" t="s">
        <v>6</v>
      </c>
      <c r="AM60" s="299" t="s">
        <v>6</v>
      </c>
      <c r="AN60" s="299" t="s">
        <v>6</v>
      </c>
      <c r="AO60" s="299" t="s">
        <v>6</v>
      </c>
      <c r="AP60" s="299" t="s">
        <v>6</v>
      </c>
      <c r="AQ60" s="299" t="s">
        <v>6</v>
      </c>
      <c r="AR60" s="299" t="s">
        <v>6</v>
      </c>
      <c r="AS60" s="299" t="s">
        <v>6</v>
      </c>
      <c r="AT60" s="299" t="s">
        <v>6</v>
      </c>
      <c r="AU60" s="299" t="s">
        <v>6</v>
      </c>
    </row>
    <row r="61" spans="1:47" x14ac:dyDescent="0.25">
      <c r="A61" s="349">
        <f>Liste!A80</f>
        <v>41</v>
      </c>
      <c r="B61" s="349" t="str">
        <f>IF(Liste!B80&lt;&gt;"",Liste!B80,"")</f>
        <v/>
      </c>
      <c r="C61" s="349" t="str">
        <f>IF(Liste!B80&lt;&gt;"",Liste!C80,"")</f>
        <v/>
      </c>
      <c r="D61" s="297"/>
      <c r="E61" s="299" t="s">
        <v>6</v>
      </c>
      <c r="F61" s="299"/>
      <c r="G61" s="299" t="s">
        <v>6</v>
      </c>
      <c r="H61" s="299" t="s">
        <v>6</v>
      </c>
      <c r="I61" s="299"/>
      <c r="J61" s="299"/>
      <c r="K61" s="299" t="s">
        <v>6</v>
      </c>
      <c r="L61" s="299" t="s">
        <v>6</v>
      </c>
      <c r="M61" s="299" t="s">
        <v>6</v>
      </c>
      <c r="N61" s="299"/>
      <c r="O61" s="293" t="str">
        <f>IF(I61&lt;&gt;"",Liste!D80,"")</f>
        <v/>
      </c>
      <c r="P61" s="293" t="str">
        <f>IF(I61&lt;&gt;"",Liste!E80,"")</f>
        <v/>
      </c>
      <c r="Q61" s="293" t="str">
        <f>IF(I61&lt;&gt;"",Liste!F80,"")</f>
        <v/>
      </c>
      <c r="R61" s="299" t="s">
        <v>6</v>
      </c>
      <c r="S61" s="299" t="s">
        <v>6</v>
      </c>
      <c r="T61" s="299"/>
      <c r="U61" s="299"/>
      <c r="V61" s="299" t="s">
        <v>6</v>
      </c>
      <c r="W61" s="299" t="s">
        <v>6</v>
      </c>
      <c r="X61" s="299" t="s">
        <v>6</v>
      </c>
      <c r="Y61" s="299" t="s">
        <v>6</v>
      </c>
      <c r="Z61" s="299" t="s">
        <v>6</v>
      </c>
      <c r="AA61" s="299" t="s">
        <v>6</v>
      </c>
      <c r="AB61" s="299" t="s">
        <v>6</v>
      </c>
      <c r="AC61" s="299" t="s">
        <v>6</v>
      </c>
      <c r="AD61" s="299" t="s">
        <v>6</v>
      </c>
      <c r="AE61" s="299" t="s">
        <v>6</v>
      </c>
      <c r="AF61" s="299" t="s">
        <v>6</v>
      </c>
      <c r="AG61" s="299" t="s">
        <v>6</v>
      </c>
      <c r="AH61" s="299" t="s">
        <v>6</v>
      </c>
      <c r="AI61" s="299" t="s">
        <v>6</v>
      </c>
      <c r="AJ61" s="299" t="s">
        <v>6</v>
      </c>
      <c r="AK61" s="299" t="s">
        <v>6</v>
      </c>
      <c r="AL61" s="299" t="s">
        <v>6</v>
      </c>
      <c r="AM61" s="299" t="s">
        <v>6</v>
      </c>
      <c r="AN61" s="299" t="s">
        <v>6</v>
      </c>
      <c r="AO61" s="299" t="s">
        <v>6</v>
      </c>
      <c r="AP61" s="299" t="s">
        <v>6</v>
      </c>
      <c r="AQ61" s="299" t="s">
        <v>6</v>
      </c>
      <c r="AR61" s="299" t="s">
        <v>6</v>
      </c>
      <c r="AS61" s="299" t="s">
        <v>6</v>
      </c>
      <c r="AT61" s="299" t="s">
        <v>6</v>
      </c>
      <c r="AU61" s="299" t="s">
        <v>6</v>
      </c>
    </row>
    <row r="62" spans="1:47" x14ac:dyDescent="0.25">
      <c r="A62" s="349">
        <f>Liste!A81</f>
        <v>42</v>
      </c>
      <c r="B62" s="349" t="str">
        <f>IF(Liste!B81&lt;&gt;"",Liste!B81,"")</f>
        <v/>
      </c>
      <c r="C62" s="349" t="str">
        <f>IF(Liste!B81&lt;&gt;"",Liste!C81,"")</f>
        <v/>
      </c>
      <c r="D62" s="297"/>
      <c r="E62" s="299" t="s">
        <v>6</v>
      </c>
      <c r="F62" s="299"/>
      <c r="G62" s="299" t="s">
        <v>6</v>
      </c>
      <c r="H62" s="299" t="s">
        <v>6</v>
      </c>
      <c r="I62" s="299"/>
      <c r="J62" s="299"/>
      <c r="K62" s="299" t="s">
        <v>6</v>
      </c>
      <c r="L62" s="299" t="s">
        <v>6</v>
      </c>
      <c r="M62" s="299" t="s">
        <v>6</v>
      </c>
      <c r="N62" s="299"/>
      <c r="O62" s="293" t="str">
        <f>IF(I62&lt;&gt;"",Liste!D81,"")</f>
        <v/>
      </c>
      <c r="P62" s="293" t="str">
        <f>IF(I62&lt;&gt;"",Liste!E81,"")</f>
        <v/>
      </c>
      <c r="Q62" s="293" t="str">
        <f>IF(I62&lt;&gt;"",Liste!F81,"")</f>
        <v/>
      </c>
      <c r="R62" s="299" t="s">
        <v>6</v>
      </c>
      <c r="S62" s="299" t="s">
        <v>6</v>
      </c>
      <c r="T62" s="299"/>
      <c r="U62" s="299"/>
      <c r="V62" s="299" t="s">
        <v>6</v>
      </c>
      <c r="W62" s="299" t="s">
        <v>6</v>
      </c>
      <c r="X62" s="299" t="s">
        <v>6</v>
      </c>
      <c r="Y62" s="299" t="s">
        <v>6</v>
      </c>
      <c r="Z62" s="299" t="s">
        <v>6</v>
      </c>
      <c r="AA62" s="299" t="s">
        <v>6</v>
      </c>
      <c r="AB62" s="299" t="s">
        <v>6</v>
      </c>
      <c r="AC62" s="299" t="s">
        <v>6</v>
      </c>
      <c r="AD62" s="299" t="s">
        <v>6</v>
      </c>
      <c r="AE62" s="299" t="s">
        <v>6</v>
      </c>
      <c r="AF62" s="299" t="s">
        <v>6</v>
      </c>
      <c r="AG62" s="299" t="s">
        <v>6</v>
      </c>
      <c r="AH62" s="299" t="s">
        <v>6</v>
      </c>
      <c r="AI62" s="299" t="s">
        <v>6</v>
      </c>
      <c r="AJ62" s="299" t="s">
        <v>6</v>
      </c>
      <c r="AK62" s="299" t="s">
        <v>6</v>
      </c>
      <c r="AL62" s="299" t="s">
        <v>6</v>
      </c>
      <c r="AM62" s="299" t="s">
        <v>6</v>
      </c>
      <c r="AN62" s="299" t="s">
        <v>6</v>
      </c>
      <c r="AO62" s="299" t="s">
        <v>6</v>
      </c>
      <c r="AP62" s="299" t="s">
        <v>6</v>
      </c>
      <c r="AQ62" s="299" t="s">
        <v>6</v>
      </c>
      <c r="AR62" s="299" t="s">
        <v>6</v>
      </c>
      <c r="AS62" s="299" t="s">
        <v>6</v>
      </c>
      <c r="AT62" s="299" t="s">
        <v>6</v>
      </c>
      <c r="AU62" s="299" t="s">
        <v>6</v>
      </c>
    </row>
    <row r="63" spans="1:47" x14ac:dyDescent="0.25">
      <c r="A63" s="349">
        <f>Liste!A82</f>
        <v>43</v>
      </c>
      <c r="B63" s="349" t="str">
        <f>IF(Liste!B82&lt;&gt;"",Liste!B82,"")</f>
        <v/>
      </c>
      <c r="C63" s="349" t="str">
        <f>IF(Liste!B82&lt;&gt;"",Liste!C82,"")</f>
        <v/>
      </c>
      <c r="D63" s="297"/>
      <c r="E63" s="299" t="s">
        <v>6</v>
      </c>
      <c r="F63" s="299"/>
      <c r="G63" s="299" t="s">
        <v>6</v>
      </c>
      <c r="H63" s="299" t="s">
        <v>6</v>
      </c>
      <c r="I63" s="299"/>
      <c r="J63" s="299"/>
      <c r="K63" s="299" t="s">
        <v>6</v>
      </c>
      <c r="L63" s="299" t="s">
        <v>6</v>
      </c>
      <c r="M63" s="299" t="s">
        <v>6</v>
      </c>
      <c r="N63" s="299"/>
      <c r="O63" s="293" t="str">
        <f>IF(I63&lt;&gt;"",Liste!D82,"")</f>
        <v/>
      </c>
      <c r="P63" s="293" t="str">
        <f>IF(I63&lt;&gt;"",Liste!E82,"")</f>
        <v/>
      </c>
      <c r="Q63" s="293" t="str">
        <f>IF(I63&lt;&gt;"",Liste!F82,"")</f>
        <v/>
      </c>
      <c r="R63" s="299" t="s">
        <v>6</v>
      </c>
      <c r="S63" s="299" t="s">
        <v>6</v>
      </c>
      <c r="T63" s="299"/>
      <c r="U63" s="299"/>
      <c r="V63" s="299" t="s">
        <v>6</v>
      </c>
      <c r="W63" s="299" t="s">
        <v>6</v>
      </c>
      <c r="X63" s="299" t="s">
        <v>6</v>
      </c>
      <c r="Y63" s="299" t="s">
        <v>6</v>
      </c>
      <c r="Z63" s="299" t="s">
        <v>6</v>
      </c>
      <c r="AA63" s="299" t="s">
        <v>6</v>
      </c>
      <c r="AB63" s="299" t="s">
        <v>6</v>
      </c>
      <c r="AC63" s="299" t="s">
        <v>6</v>
      </c>
      <c r="AD63" s="299" t="s">
        <v>6</v>
      </c>
      <c r="AE63" s="299" t="s">
        <v>6</v>
      </c>
      <c r="AF63" s="299" t="s">
        <v>6</v>
      </c>
      <c r="AG63" s="299" t="s">
        <v>6</v>
      </c>
      <c r="AH63" s="299" t="s">
        <v>6</v>
      </c>
      <c r="AI63" s="299" t="s">
        <v>6</v>
      </c>
      <c r="AJ63" s="299" t="s">
        <v>6</v>
      </c>
      <c r="AK63" s="299" t="s">
        <v>6</v>
      </c>
      <c r="AL63" s="299" t="s">
        <v>6</v>
      </c>
      <c r="AM63" s="299" t="s">
        <v>6</v>
      </c>
      <c r="AN63" s="299" t="s">
        <v>6</v>
      </c>
      <c r="AO63" s="299" t="s">
        <v>6</v>
      </c>
      <c r="AP63" s="299" t="s">
        <v>6</v>
      </c>
      <c r="AQ63" s="299" t="s">
        <v>6</v>
      </c>
      <c r="AR63" s="299" t="s">
        <v>6</v>
      </c>
      <c r="AS63" s="299" t="s">
        <v>6</v>
      </c>
      <c r="AT63" s="299" t="s">
        <v>6</v>
      </c>
      <c r="AU63" s="299" t="s">
        <v>6</v>
      </c>
    </row>
    <row r="64" spans="1:47" x14ac:dyDescent="0.25">
      <c r="A64" s="349">
        <f>Liste!A83</f>
        <v>44</v>
      </c>
      <c r="B64" s="349" t="str">
        <f>IF(Liste!B83&lt;&gt;"",Liste!B83,"")</f>
        <v/>
      </c>
      <c r="C64" s="349" t="str">
        <f>IF(Liste!B83&lt;&gt;"",Liste!C83,"")</f>
        <v/>
      </c>
      <c r="D64" s="297"/>
      <c r="E64" s="299" t="s">
        <v>6</v>
      </c>
      <c r="F64" s="299"/>
      <c r="G64" s="299" t="s">
        <v>6</v>
      </c>
      <c r="H64" s="299" t="s">
        <v>6</v>
      </c>
      <c r="I64" s="299"/>
      <c r="J64" s="299"/>
      <c r="K64" s="299" t="s">
        <v>6</v>
      </c>
      <c r="L64" s="299" t="s">
        <v>6</v>
      </c>
      <c r="M64" s="299" t="s">
        <v>6</v>
      </c>
      <c r="N64" s="299"/>
      <c r="O64" s="293" t="str">
        <f>IF(I64&lt;&gt;"",Liste!D83,"")</f>
        <v/>
      </c>
      <c r="P64" s="293" t="str">
        <f>IF(I64&lt;&gt;"",Liste!E83,"")</f>
        <v/>
      </c>
      <c r="Q64" s="293" t="str">
        <f>IF(I64&lt;&gt;"",Liste!F83,"")</f>
        <v/>
      </c>
      <c r="R64" s="299" t="s">
        <v>6</v>
      </c>
      <c r="S64" s="299" t="s">
        <v>6</v>
      </c>
      <c r="T64" s="299"/>
      <c r="U64" s="299"/>
      <c r="V64" s="299" t="s">
        <v>6</v>
      </c>
      <c r="W64" s="299" t="s">
        <v>6</v>
      </c>
      <c r="X64" s="299" t="s">
        <v>6</v>
      </c>
      <c r="Y64" s="299" t="s">
        <v>6</v>
      </c>
      <c r="Z64" s="299" t="s">
        <v>6</v>
      </c>
      <c r="AA64" s="299" t="s">
        <v>6</v>
      </c>
      <c r="AB64" s="299" t="s">
        <v>6</v>
      </c>
      <c r="AC64" s="299" t="s">
        <v>6</v>
      </c>
      <c r="AD64" s="299" t="s">
        <v>6</v>
      </c>
      <c r="AE64" s="299" t="s">
        <v>6</v>
      </c>
      <c r="AF64" s="299" t="s">
        <v>6</v>
      </c>
      <c r="AG64" s="299" t="s">
        <v>6</v>
      </c>
      <c r="AH64" s="299" t="s">
        <v>6</v>
      </c>
      <c r="AI64" s="299" t="s">
        <v>6</v>
      </c>
      <c r="AJ64" s="299" t="s">
        <v>6</v>
      </c>
      <c r="AK64" s="299" t="s">
        <v>6</v>
      </c>
      <c r="AL64" s="299" t="s">
        <v>6</v>
      </c>
      <c r="AM64" s="299" t="s">
        <v>6</v>
      </c>
      <c r="AN64" s="299" t="s">
        <v>6</v>
      </c>
      <c r="AO64" s="299" t="s">
        <v>6</v>
      </c>
      <c r="AP64" s="299" t="s">
        <v>6</v>
      </c>
      <c r="AQ64" s="299" t="s">
        <v>6</v>
      </c>
      <c r="AR64" s="299" t="s">
        <v>6</v>
      </c>
      <c r="AS64" s="299" t="s">
        <v>6</v>
      </c>
      <c r="AT64" s="299" t="s">
        <v>6</v>
      </c>
      <c r="AU64" s="299" t="s">
        <v>6</v>
      </c>
    </row>
    <row r="65" spans="1:47" x14ac:dyDescent="0.25">
      <c r="A65" s="349">
        <f>Liste!A84</f>
        <v>45</v>
      </c>
      <c r="B65" s="349" t="str">
        <f>IF(Liste!B84&lt;&gt;"",Liste!B84,"")</f>
        <v/>
      </c>
      <c r="C65" s="349" t="str">
        <f>IF(Liste!B84&lt;&gt;"",Liste!C84,"")</f>
        <v/>
      </c>
      <c r="D65" s="297"/>
      <c r="E65" s="299" t="s">
        <v>6</v>
      </c>
      <c r="F65" s="299"/>
      <c r="G65" s="299" t="s">
        <v>6</v>
      </c>
      <c r="H65" s="299" t="s">
        <v>6</v>
      </c>
      <c r="I65" s="299"/>
      <c r="J65" s="299"/>
      <c r="K65" s="299" t="s">
        <v>6</v>
      </c>
      <c r="L65" s="299" t="s">
        <v>6</v>
      </c>
      <c r="M65" s="299" t="s">
        <v>6</v>
      </c>
      <c r="N65" s="299"/>
      <c r="O65" s="293" t="str">
        <f>IF(I65&lt;&gt;"",Liste!D84,"")</f>
        <v/>
      </c>
      <c r="P65" s="293" t="str">
        <f>IF(I65&lt;&gt;"",Liste!E84,"")</f>
        <v/>
      </c>
      <c r="Q65" s="293" t="str">
        <f>IF(I65&lt;&gt;"",Liste!F84,"")</f>
        <v/>
      </c>
      <c r="R65" s="299" t="s">
        <v>6</v>
      </c>
      <c r="S65" s="299" t="s">
        <v>6</v>
      </c>
      <c r="T65" s="299"/>
      <c r="U65" s="299"/>
      <c r="V65" s="299" t="s">
        <v>6</v>
      </c>
      <c r="W65" s="299" t="s">
        <v>6</v>
      </c>
      <c r="X65" s="299" t="s">
        <v>6</v>
      </c>
      <c r="Y65" s="299" t="s">
        <v>6</v>
      </c>
      <c r="Z65" s="299" t="s">
        <v>6</v>
      </c>
      <c r="AA65" s="299" t="s">
        <v>6</v>
      </c>
      <c r="AB65" s="299" t="s">
        <v>6</v>
      </c>
      <c r="AC65" s="299" t="s">
        <v>6</v>
      </c>
      <c r="AD65" s="299" t="s">
        <v>6</v>
      </c>
      <c r="AE65" s="299" t="s">
        <v>6</v>
      </c>
      <c r="AF65" s="299" t="s">
        <v>6</v>
      </c>
      <c r="AG65" s="299" t="s">
        <v>6</v>
      </c>
      <c r="AH65" s="299" t="s">
        <v>6</v>
      </c>
      <c r="AI65" s="299" t="s">
        <v>6</v>
      </c>
      <c r="AJ65" s="299" t="s">
        <v>6</v>
      </c>
      <c r="AK65" s="299" t="s">
        <v>6</v>
      </c>
      <c r="AL65" s="299" t="s">
        <v>6</v>
      </c>
      <c r="AM65" s="299" t="s">
        <v>6</v>
      </c>
      <c r="AN65" s="299" t="s">
        <v>6</v>
      </c>
      <c r="AO65" s="299" t="s">
        <v>6</v>
      </c>
      <c r="AP65" s="299" t="s">
        <v>6</v>
      </c>
      <c r="AQ65" s="299" t="s">
        <v>6</v>
      </c>
      <c r="AR65" s="299" t="s">
        <v>6</v>
      </c>
      <c r="AS65" s="299" t="s">
        <v>6</v>
      </c>
      <c r="AT65" s="299" t="s">
        <v>6</v>
      </c>
      <c r="AU65" s="299" t="s">
        <v>6</v>
      </c>
    </row>
    <row r="66" spans="1:47" x14ac:dyDescent="0.25">
      <c r="A66" s="349">
        <f>Liste!A85</f>
        <v>46</v>
      </c>
      <c r="B66" s="349" t="str">
        <f>IF(Liste!B85&lt;&gt;"",Liste!B85,"")</f>
        <v/>
      </c>
      <c r="C66" s="349" t="str">
        <f>IF(Liste!B85&lt;&gt;"",Liste!C85,"")</f>
        <v/>
      </c>
      <c r="D66" s="297"/>
      <c r="E66" s="299" t="s">
        <v>6</v>
      </c>
      <c r="F66" s="299"/>
      <c r="G66" s="299" t="s">
        <v>6</v>
      </c>
      <c r="H66" s="299" t="s">
        <v>6</v>
      </c>
      <c r="I66" s="299"/>
      <c r="J66" s="299"/>
      <c r="K66" s="299" t="s">
        <v>6</v>
      </c>
      <c r="L66" s="299" t="s">
        <v>6</v>
      </c>
      <c r="M66" s="299" t="s">
        <v>6</v>
      </c>
      <c r="N66" s="299"/>
      <c r="O66" s="293" t="str">
        <f>IF(I66&lt;&gt;"",Liste!D85,"")</f>
        <v/>
      </c>
      <c r="P66" s="293" t="str">
        <f>IF(I66&lt;&gt;"",Liste!E85,"")</f>
        <v/>
      </c>
      <c r="Q66" s="293" t="str">
        <f>IF(I66&lt;&gt;"",Liste!F85,"")</f>
        <v/>
      </c>
      <c r="R66" s="299" t="s">
        <v>6</v>
      </c>
      <c r="S66" s="299" t="s">
        <v>6</v>
      </c>
      <c r="T66" s="299"/>
      <c r="U66" s="299"/>
      <c r="V66" s="299" t="s">
        <v>6</v>
      </c>
      <c r="W66" s="299" t="s">
        <v>6</v>
      </c>
      <c r="X66" s="299" t="s">
        <v>6</v>
      </c>
      <c r="Y66" s="299" t="s">
        <v>6</v>
      </c>
      <c r="Z66" s="299" t="s">
        <v>6</v>
      </c>
      <c r="AA66" s="299" t="s">
        <v>6</v>
      </c>
      <c r="AB66" s="299" t="s">
        <v>6</v>
      </c>
      <c r="AC66" s="299" t="s">
        <v>6</v>
      </c>
      <c r="AD66" s="299" t="s">
        <v>6</v>
      </c>
      <c r="AE66" s="299" t="s">
        <v>6</v>
      </c>
      <c r="AF66" s="299" t="s">
        <v>6</v>
      </c>
      <c r="AG66" s="299" t="s">
        <v>6</v>
      </c>
      <c r="AH66" s="299" t="s">
        <v>6</v>
      </c>
      <c r="AI66" s="299" t="s">
        <v>6</v>
      </c>
      <c r="AJ66" s="299" t="s">
        <v>6</v>
      </c>
      <c r="AK66" s="299" t="s">
        <v>6</v>
      </c>
      <c r="AL66" s="299" t="s">
        <v>6</v>
      </c>
      <c r="AM66" s="299" t="s">
        <v>6</v>
      </c>
      <c r="AN66" s="299" t="s">
        <v>6</v>
      </c>
      <c r="AO66" s="299" t="s">
        <v>6</v>
      </c>
      <c r="AP66" s="299" t="s">
        <v>6</v>
      </c>
      <c r="AQ66" s="299" t="s">
        <v>6</v>
      </c>
      <c r="AR66" s="299" t="s">
        <v>6</v>
      </c>
      <c r="AS66" s="299" t="s">
        <v>6</v>
      </c>
      <c r="AT66" s="299" t="s">
        <v>6</v>
      </c>
      <c r="AU66" s="299" t="s">
        <v>6</v>
      </c>
    </row>
    <row r="67" spans="1:47" x14ac:dyDescent="0.25">
      <c r="A67" s="349">
        <f>Liste!A86</f>
        <v>47</v>
      </c>
      <c r="B67" s="349" t="str">
        <f>IF(Liste!B86&lt;&gt;"",Liste!B86,"")</f>
        <v/>
      </c>
      <c r="C67" s="349" t="str">
        <f>IF(Liste!B86&lt;&gt;"",Liste!C86,"")</f>
        <v/>
      </c>
      <c r="D67" s="297"/>
      <c r="E67" s="299" t="s">
        <v>6</v>
      </c>
      <c r="F67" s="299"/>
      <c r="G67" s="299" t="s">
        <v>6</v>
      </c>
      <c r="H67" s="299" t="s">
        <v>6</v>
      </c>
      <c r="I67" s="299"/>
      <c r="J67" s="299"/>
      <c r="K67" s="299" t="s">
        <v>6</v>
      </c>
      <c r="L67" s="299" t="s">
        <v>6</v>
      </c>
      <c r="M67" s="299" t="s">
        <v>6</v>
      </c>
      <c r="N67" s="299"/>
      <c r="O67" s="293" t="str">
        <f>IF(I67&lt;&gt;"",Liste!D86,"")</f>
        <v/>
      </c>
      <c r="P67" s="293" t="str">
        <f>IF(I67&lt;&gt;"",Liste!E86,"")</f>
        <v/>
      </c>
      <c r="Q67" s="293" t="str">
        <f>IF(I67&lt;&gt;"",Liste!F86,"")</f>
        <v/>
      </c>
      <c r="R67" s="299" t="s">
        <v>6</v>
      </c>
      <c r="S67" s="299" t="s">
        <v>6</v>
      </c>
      <c r="T67" s="299"/>
      <c r="U67" s="299"/>
      <c r="V67" s="299" t="s">
        <v>6</v>
      </c>
      <c r="W67" s="299" t="s">
        <v>6</v>
      </c>
      <c r="X67" s="299" t="s">
        <v>6</v>
      </c>
      <c r="Y67" s="299" t="s">
        <v>6</v>
      </c>
      <c r="Z67" s="299" t="s">
        <v>6</v>
      </c>
      <c r="AA67" s="299" t="s">
        <v>6</v>
      </c>
      <c r="AB67" s="299" t="s">
        <v>6</v>
      </c>
      <c r="AC67" s="299" t="s">
        <v>6</v>
      </c>
      <c r="AD67" s="299" t="s">
        <v>6</v>
      </c>
      <c r="AE67" s="299" t="s">
        <v>6</v>
      </c>
      <c r="AF67" s="299" t="s">
        <v>6</v>
      </c>
      <c r="AG67" s="299" t="s">
        <v>6</v>
      </c>
      <c r="AH67" s="299" t="s">
        <v>6</v>
      </c>
      <c r="AI67" s="299" t="s">
        <v>6</v>
      </c>
      <c r="AJ67" s="299" t="s">
        <v>6</v>
      </c>
      <c r="AK67" s="299" t="s">
        <v>6</v>
      </c>
      <c r="AL67" s="299" t="s">
        <v>6</v>
      </c>
      <c r="AM67" s="299" t="s">
        <v>6</v>
      </c>
      <c r="AN67" s="299" t="s">
        <v>6</v>
      </c>
      <c r="AO67" s="299" t="s">
        <v>6</v>
      </c>
      <c r="AP67" s="299" t="s">
        <v>6</v>
      </c>
      <c r="AQ67" s="299" t="s">
        <v>6</v>
      </c>
      <c r="AR67" s="299" t="s">
        <v>6</v>
      </c>
      <c r="AS67" s="299" t="s">
        <v>6</v>
      </c>
      <c r="AT67" s="299" t="s">
        <v>6</v>
      </c>
      <c r="AU67" s="299" t="s">
        <v>6</v>
      </c>
    </row>
    <row r="68" spans="1:47" x14ac:dyDescent="0.25">
      <c r="A68" s="349">
        <f>Liste!A87</f>
        <v>48</v>
      </c>
      <c r="B68" s="349" t="str">
        <f>IF(Liste!B87&lt;&gt;"",Liste!B87,"")</f>
        <v/>
      </c>
      <c r="C68" s="349" t="str">
        <f>IF(Liste!B87&lt;&gt;"",Liste!C87,"")</f>
        <v/>
      </c>
      <c r="D68" s="297"/>
      <c r="E68" s="299" t="s">
        <v>6</v>
      </c>
      <c r="F68" s="299"/>
      <c r="G68" s="299" t="s">
        <v>6</v>
      </c>
      <c r="H68" s="299" t="s">
        <v>6</v>
      </c>
      <c r="I68" s="299"/>
      <c r="J68" s="299"/>
      <c r="K68" s="299" t="s">
        <v>6</v>
      </c>
      <c r="L68" s="299" t="s">
        <v>6</v>
      </c>
      <c r="M68" s="299" t="s">
        <v>6</v>
      </c>
      <c r="N68" s="299"/>
      <c r="O68" s="293" t="str">
        <f>IF(I68&lt;&gt;"",Liste!D87,"")</f>
        <v/>
      </c>
      <c r="P68" s="293" t="str">
        <f>IF(I68&lt;&gt;"",Liste!E87,"")</f>
        <v/>
      </c>
      <c r="Q68" s="293" t="str">
        <f>IF(I68&lt;&gt;"",Liste!F87,"")</f>
        <v/>
      </c>
      <c r="R68" s="299" t="s">
        <v>6</v>
      </c>
      <c r="S68" s="299" t="s">
        <v>6</v>
      </c>
      <c r="T68" s="299"/>
      <c r="U68" s="299"/>
      <c r="V68" s="299" t="s">
        <v>6</v>
      </c>
      <c r="W68" s="299" t="s">
        <v>6</v>
      </c>
      <c r="X68" s="299" t="s">
        <v>6</v>
      </c>
      <c r="Y68" s="299" t="s">
        <v>6</v>
      </c>
      <c r="Z68" s="299" t="s">
        <v>6</v>
      </c>
      <c r="AA68" s="299" t="s">
        <v>6</v>
      </c>
      <c r="AB68" s="299" t="s">
        <v>6</v>
      </c>
      <c r="AC68" s="299" t="s">
        <v>6</v>
      </c>
      <c r="AD68" s="299" t="s">
        <v>6</v>
      </c>
      <c r="AE68" s="299" t="s">
        <v>6</v>
      </c>
      <c r="AF68" s="299" t="s">
        <v>6</v>
      </c>
      <c r="AG68" s="299" t="s">
        <v>6</v>
      </c>
      <c r="AH68" s="299" t="s">
        <v>6</v>
      </c>
      <c r="AI68" s="299" t="s">
        <v>6</v>
      </c>
      <c r="AJ68" s="299" t="s">
        <v>6</v>
      </c>
      <c r="AK68" s="299" t="s">
        <v>6</v>
      </c>
      <c r="AL68" s="299" t="s">
        <v>6</v>
      </c>
      <c r="AM68" s="299" t="s">
        <v>6</v>
      </c>
      <c r="AN68" s="299" t="s">
        <v>6</v>
      </c>
      <c r="AO68" s="299" t="s">
        <v>6</v>
      </c>
      <c r="AP68" s="299" t="s">
        <v>6</v>
      </c>
      <c r="AQ68" s="299" t="s">
        <v>6</v>
      </c>
      <c r="AR68" s="299" t="s">
        <v>6</v>
      </c>
      <c r="AS68" s="299" t="s">
        <v>6</v>
      </c>
      <c r="AT68" s="299" t="s">
        <v>6</v>
      </c>
      <c r="AU68" s="299" t="s">
        <v>6</v>
      </c>
    </row>
    <row r="69" spans="1:47" x14ac:dyDescent="0.25">
      <c r="A69" s="349">
        <f>Liste!A88</f>
        <v>49</v>
      </c>
      <c r="B69" s="349" t="str">
        <f>IF(Liste!B88&lt;&gt;"",Liste!B88,"")</f>
        <v/>
      </c>
      <c r="C69" s="349" t="str">
        <f>IF(Liste!B88&lt;&gt;"",Liste!C88,"")</f>
        <v/>
      </c>
      <c r="D69" s="297"/>
      <c r="E69" s="299" t="s">
        <v>6</v>
      </c>
      <c r="F69" s="299"/>
      <c r="G69" s="299" t="s">
        <v>6</v>
      </c>
      <c r="H69" s="299" t="s">
        <v>6</v>
      </c>
      <c r="I69" s="299"/>
      <c r="J69" s="299"/>
      <c r="K69" s="299" t="s">
        <v>6</v>
      </c>
      <c r="L69" s="299" t="s">
        <v>6</v>
      </c>
      <c r="M69" s="299" t="s">
        <v>6</v>
      </c>
      <c r="N69" s="299"/>
      <c r="O69" s="293" t="str">
        <f>IF(I69&lt;&gt;"",Liste!D88,"")</f>
        <v/>
      </c>
      <c r="P69" s="293" t="str">
        <f>IF(I69&lt;&gt;"",Liste!E88,"")</f>
        <v/>
      </c>
      <c r="Q69" s="293" t="str">
        <f>IF(I69&lt;&gt;"",Liste!F88,"")</f>
        <v/>
      </c>
      <c r="R69" s="299" t="s">
        <v>6</v>
      </c>
      <c r="S69" s="299" t="s">
        <v>6</v>
      </c>
      <c r="T69" s="299"/>
      <c r="U69" s="299"/>
      <c r="V69" s="299" t="s">
        <v>6</v>
      </c>
      <c r="W69" s="299" t="s">
        <v>6</v>
      </c>
      <c r="X69" s="299" t="s">
        <v>6</v>
      </c>
      <c r="Y69" s="299" t="s">
        <v>6</v>
      </c>
      <c r="Z69" s="299" t="s">
        <v>6</v>
      </c>
      <c r="AA69" s="299" t="s">
        <v>6</v>
      </c>
      <c r="AB69" s="299" t="s">
        <v>6</v>
      </c>
      <c r="AC69" s="299" t="s">
        <v>6</v>
      </c>
      <c r="AD69" s="299" t="s">
        <v>6</v>
      </c>
      <c r="AE69" s="299" t="s">
        <v>6</v>
      </c>
      <c r="AF69" s="299" t="s">
        <v>6</v>
      </c>
      <c r="AG69" s="299" t="s">
        <v>6</v>
      </c>
      <c r="AH69" s="299" t="s">
        <v>6</v>
      </c>
      <c r="AI69" s="299" t="s">
        <v>6</v>
      </c>
      <c r="AJ69" s="299" t="s">
        <v>6</v>
      </c>
      <c r="AK69" s="299" t="s">
        <v>6</v>
      </c>
      <c r="AL69" s="299" t="s">
        <v>6</v>
      </c>
      <c r="AM69" s="299" t="s">
        <v>6</v>
      </c>
      <c r="AN69" s="299" t="s">
        <v>6</v>
      </c>
      <c r="AO69" s="299" t="s">
        <v>6</v>
      </c>
      <c r="AP69" s="299" t="s">
        <v>6</v>
      </c>
      <c r="AQ69" s="299" t="s">
        <v>6</v>
      </c>
      <c r="AR69" s="299" t="s">
        <v>6</v>
      </c>
      <c r="AS69" s="299" t="s">
        <v>6</v>
      </c>
      <c r="AT69" s="299" t="s">
        <v>6</v>
      </c>
      <c r="AU69" s="299" t="s">
        <v>6</v>
      </c>
    </row>
    <row r="70" spans="1:47" x14ac:dyDescent="0.25">
      <c r="A70" s="349">
        <f>Liste!A89</f>
        <v>50</v>
      </c>
      <c r="B70" s="349" t="str">
        <f>IF(Liste!B89&lt;&gt;"",Liste!B89,"")</f>
        <v/>
      </c>
      <c r="C70" s="349" t="str">
        <f>IF(Liste!B89&lt;&gt;"",Liste!C89,"")</f>
        <v/>
      </c>
      <c r="D70" s="297"/>
      <c r="E70" s="299" t="s">
        <v>6</v>
      </c>
      <c r="F70" s="299"/>
      <c r="G70" s="299" t="s">
        <v>6</v>
      </c>
      <c r="H70" s="299" t="s">
        <v>6</v>
      </c>
      <c r="I70" s="299"/>
      <c r="J70" s="299"/>
      <c r="K70" s="299" t="s">
        <v>6</v>
      </c>
      <c r="L70" s="299" t="s">
        <v>6</v>
      </c>
      <c r="M70" s="299" t="s">
        <v>6</v>
      </c>
      <c r="N70" s="299"/>
      <c r="O70" s="293" t="str">
        <f>IF(I70&lt;&gt;"",Liste!D89,"")</f>
        <v/>
      </c>
      <c r="P70" s="293" t="str">
        <f>IF(I70&lt;&gt;"",Liste!E89,"")</f>
        <v/>
      </c>
      <c r="Q70" s="293" t="str">
        <f>IF(I70&lt;&gt;"",Liste!F89,"")</f>
        <v/>
      </c>
      <c r="R70" s="299" t="s">
        <v>6</v>
      </c>
      <c r="S70" s="299" t="s">
        <v>6</v>
      </c>
      <c r="T70" s="299"/>
      <c r="U70" s="299"/>
      <c r="V70" s="299" t="s">
        <v>6</v>
      </c>
      <c r="W70" s="299" t="s">
        <v>6</v>
      </c>
      <c r="X70" s="299" t="s">
        <v>6</v>
      </c>
      <c r="Y70" s="299" t="s">
        <v>6</v>
      </c>
      <c r="Z70" s="299" t="s">
        <v>6</v>
      </c>
      <c r="AA70" s="299" t="s">
        <v>6</v>
      </c>
      <c r="AB70" s="299" t="s">
        <v>6</v>
      </c>
      <c r="AC70" s="299" t="s">
        <v>6</v>
      </c>
      <c r="AD70" s="299" t="s">
        <v>6</v>
      </c>
      <c r="AE70" s="299" t="s">
        <v>6</v>
      </c>
      <c r="AF70" s="299" t="s">
        <v>6</v>
      </c>
      <c r="AG70" s="299" t="s">
        <v>6</v>
      </c>
      <c r="AH70" s="299" t="s">
        <v>6</v>
      </c>
      <c r="AI70" s="299" t="s">
        <v>6</v>
      </c>
      <c r="AJ70" s="299" t="s">
        <v>6</v>
      </c>
      <c r="AK70" s="299" t="s">
        <v>6</v>
      </c>
      <c r="AL70" s="299" t="s">
        <v>6</v>
      </c>
      <c r="AM70" s="299" t="s">
        <v>6</v>
      </c>
      <c r="AN70" s="299" t="s">
        <v>6</v>
      </c>
      <c r="AO70" s="299" t="s">
        <v>6</v>
      </c>
      <c r="AP70" s="299" t="s">
        <v>6</v>
      </c>
      <c r="AQ70" s="299" t="s">
        <v>6</v>
      </c>
      <c r="AR70" s="299" t="s">
        <v>6</v>
      </c>
      <c r="AS70" s="299" t="s">
        <v>6</v>
      </c>
      <c r="AT70" s="299" t="s">
        <v>6</v>
      </c>
      <c r="AU70" s="299" t="s">
        <v>6</v>
      </c>
    </row>
    <row r="71" spans="1:47" x14ac:dyDescent="0.25">
      <c r="A71" s="349">
        <f>Liste!A90</f>
        <v>51</v>
      </c>
      <c r="B71" s="349" t="str">
        <f>IF(Liste!B90&lt;&gt;"",Liste!B90,"")</f>
        <v/>
      </c>
      <c r="C71" s="349" t="str">
        <f>IF(Liste!B90&lt;&gt;"",Liste!C90,"")</f>
        <v/>
      </c>
      <c r="D71" s="297"/>
      <c r="E71" s="299" t="s">
        <v>6</v>
      </c>
      <c r="F71" s="299"/>
      <c r="G71" s="299" t="s">
        <v>6</v>
      </c>
      <c r="H71" s="299" t="s">
        <v>6</v>
      </c>
      <c r="I71" s="299"/>
      <c r="J71" s="299"/>
      <c r="K71" s="299" t="s">
        <v>6</v>
      </c>
      <c r="L71" s="299" t="s">
        <v>6</v>
      </c>
      <c r="M71" s="299" t="s">
        <v>6</v>
      </c>
      <c r="N71" s="299"/>
      <c r="O71" s="293" t="str">
        <f>IF(I71&lt;&gt;"",Liste!D90,"")</f>
        <v/>
      </c>
      <c r="P71" s="293" t="str">
        <f>IF(I71&lt;&gt;"",Liste!E90,"")</f>
        <v/>
      </c>
      <c r="Q71" s="293" t="str">
        <f>IF(I71&lt;&gt;"",Liste!F90,"")</f>
        <v/>
      </c>
      <c r="R71" s="299" t="s">
        <v>6</v>
      </c>
      <c r="S71" s="299" t="s">
        <v>6</v>
      </c>
      <c r="T71" s="299"/>
      <c r="U71" s="299"/>
      <c r="V71" s="299" t="s">
        <v>6</v>
      </c>
      <c r="W71" s="299" t="s">
        <v>6</v>
      </c>
      <c r="X71" s="299" t="s">
        <v>6</v>
      </c>
      <c r="Y71" s="299" t="s">
        <v>6</v>
      </c>
      <c r="Z71" s="299" t="s">
        <v>6</v>
      </c>
      <c r="AA71" s="299" t="s">
        <v>6</v>
      </c>
      <c r="AB71" s="299" t="s">
        <v>6</v>
      </c>
      <c r="AC71" s="299" t="s">
        <v>6</v>
      </c>
      <c r="AD71" s="299" t="s">
        <v>6</v>
      </c>
      <c r="AE71" s="299" t="s">
        <v>6</v>
      </c>
      <c r="AF71" s="299" t="s">
        <v>6</v>
      </c>
      <c r="AG71" s="299" t="s">
        <v>6</v>
      </c>
      <c r="AH71" s="299" t="s">
        <v>6</v>
      </c>
      <c r="AI71" s="299" t="s">
        <v>6</v>
      </c>
      <c r="AJ71" s="299" t="s">
        <v>6</v>
      </c>
      <c r="AK71" s="299" t="s">
        <v>6</v>
      </c>
      <c r="AL71" s="299" t="s">
        <v>6</v>
      </c>
      <c r="AM71" s="299" t="s">
        <v>6</v>
      </c>
      <c r="AN71" s="299" t="s">
        <v>6</v>
      </c>
      <c r="AO71" s="299" t="s">
        <v>6</v>
      </c>
      <c r="AP71" s="299" t="s">
        <v>6</v>
      </c>
      <c r="AQ71" s="299" t="s">
        <v>6</v>
      </c>
      <c r="AR71" s="299" t="s">
        <v>6</v>
      </c>
      <c r="AS71" s="299" t="s">
        <v>6</v>
      </c>
      <c r="AT71" s="299" t="s">
        <v>6</v>
      </c>
      <c r="AU71" s="299" t="s">
        <v>6</v>
      </c>
    </row>
    <row r="72" spans="1:47" x14ac:dyDescent="0.25">
      <c r="A72" s="349">
        <f>Liste!A91</f>
        <v>52</v>
      </c>
      <c r="B72" s="349" t="str">
        <f>IF(Liste!B91&lt;&gt;"",Liste!B91,"")</f>
        <v/>
      </c>
      <c r="C72" s="349" t="str">
        <f>IF(Liste!B91&lt;&gt;"",Liste!C91,"")</f>
        <v/>
      </c>
      <c r="D72" s="297"/>
      <c r="E72" s="299" t="s">
        <v>6</v>
      </c>
      <c r="F72" s="299"/>
      <c r="G72" s="299" t="s">
        <v>6</v>
      </c>
      <c r="H72" s="299" t="s">
        <v>6</v>
      </c>
      <c r="I72" s="299"/>
      <c r="J72" s="299"/>
      <c r="K72" s="299" t="s">
        <v>6</v>
      </c>
      <c r="L72" s="299" t="s">
        <v>6</v>
      </c>
      <c r="M72" s="299" t="s">
        <v>6</v>
      </c>
      <c r="N72" s="299"/>
      <c r="O72" s="293" t="str">
        <f>IF(I72&lt;&gt;"",Liste!D91,"")</f>
        <v/>
      </c>
      <c r="P72" s="293" t="str">
        <f>IF(I72&lt;&gt;"",Liste!E91,"")</f>
        <v/>
      </c>
      <c r="Q72" s="293" t="str">
        <f>IF(I72&lt;&gt;"",Liste!F91,"")</f>
        <v/>
      </c>
      <c r="R72" s="299" t="s">
        <v>6</v>
      </c>
      <c r="S72" s="299" t="s">
        <v>6</v>
      </c>
      <c r="T72" s="299"/>
      <c r="U72" s="299"/>
      <c r="V72" s="299" t="s">
        <v>6</v>
      </c>
      <c r="W72" s="299" t="s">
        <v>6</v>
      </c>
      <c r="X72" s="299" t="s">
        <v>6</v>
      </c>
      <c r="Y72" s="299" t="s">
        <v>6</v>
      </c>
      <c r="Z72" s="299" t="s">
        <v>6</v>
      </c>
      <c r="AA72" s="299" t="s">
        <v>6</v>
      </c>
      <c r="AB72" s="299" t="s">
        <v>6</v>
      </c>
      <c r="AC72" s="299" t="s">
        <v>6</v>
      </c>
      <c r="AD72" s="299" t="s">
        <v>6</v>
      </c>
      <c r="AE72" s="299" t="s">
        <v>6</v>
      </c>
      <c r="AF72" s="299" t="s">
        <v>6</v>
      </c>
      <c r="AG72" s="299" t="s">
        <v>6</v>
      </c>
      <c r="AH72" s="299" t="s">
        <v>6</v>
      </c>
      <c r="AI72" s="299" t="s">
        <v>6</v>
      </c>
      <c r="AJ72" s="299" t="s">
        <v>6</v>
      </c>
      <c r="AK72" s="299" t="s">
        <v>6</v>
      </c>
      <c r="AL72" s="299" t="s">
        <v>6</v>
      </c>
      <c r="AM72" s="299" t="s">
        <v>6</v>
      </c>
      <c r="AN72" s="299" t="s">
        <v>6</v>
      </c>
      <c r="AO72" s="299" t="s">
        <v>6</v>
      </c>
      <c r="AP72" s="299" t="s">
        <v>6</v>
      </c>
      <c r="AQ72" s="299" t="s">
        <v>6</v>
      </c>
      <c r="AR72" s="299" t="s">
        <v>6</v>
      </c>
      <c r="AS72" s="299" t="s">
        <v>6</v>
      </c>
      <c r="AT72" s="299" t="s">
        <v>6</v>
      </c>
      <c r="AU72" s="299" t="s">
        <v>6</v>
      </c>
    </row>
    <row r="73" spans="1:47" x14ac:dyDescent="0.25">
      <c r="A73" s="349">
        <f>Liste!A92</f>
        <v>53</v>
      </c>
      <c r="B73" s="349" t="str">
        <f>IF(Liste!B92&lt;&gt;"",Liste!B92,"")</f>
        <v/>
      </c>
      <c r="C73" s="349" t="str">
        <f>IF(Liste!B92&lt;&gt;"",Liste!C92,"")</f>
        <v/>
      </c>
      <c r="D73" s="297"/>
      <c r="E73" s="299" t="s">
        <v>6</v>
      </c>
      <c r="F73" s="299"/>
      <c r="G73" s="299" t="s">
        <v>6</v>
      </c>
      <c r="H73" s="299" t="s">
        <v>6</v>
      </c>
      <c r="I73" s="299"/>
      <c r="J73" s="299"/>
      <c r="K73" s="299" t="s">
        <v>6</v>
      </c>
      <c r="L73" s="299" t="s">
        <v>6</v>
      </c>
      <c r="M73" s="299" t="s">
        <v>6</v>
      </c>
      <c r="N73" s="299"/>
      <c r="O73" s="293" t="str">
        <f>IF(I73&lt;&gt;"",Liste!D92,"")</f>
        <v/>
      </c>
      <c r="P73" s="293" t="str">
        <f>IF(I73&lt;&gt;"",Liste!E92,"")</f>
        <v/>
      </c>
      <c r="Q73" s="293" t="str">
        <f>IF(I73&lt;&gt;"",Liste!F92,"")</f>
        <v/>
      </c>
      <c r="R73" s="299" t="s">
        <v>6</v>
      </c>
      <c r="S73" s="299" t="s">
        <v>6</v>
      </c>
      <c r="T73" s="299"/>
      <c r="U73" s="299"/>
      <c r="V73" s="299" t="s">
        <v>6</v>
      </c>
      <c r="W73" s="299" t="s">
        <v>6</v>
      </c>
      <c r="X73" s="299" t="s">
        <v>6</v>
      </c>
      <c r="Y73" s="299" t="s">
        <v>6</v>
      </c>
      <c r="Z73" s="299" t="s">
        <v>6</v>
      </c>
      <c r="AA73" s="299" t="s">
        <v>6</v>
      </c>
      <c r="AB73" s="299" t="s">
        <v>6</v>
      </c>
      <c r="AC73" s="299" t="s">
        <v>6</v>
      </c>
      <c r="AD73" s="299" t="s">
        <v>6</v>
      </c>
      <c r="AE73" s="299" t="s">
        <v>6</v>
      </c>
      <c r="AF73" s="299" t="s">
        <v>6</v>
      </c>
      <c r="AG73" s="299" t="s">
        <v>6</v>
      </c>
      <c r="AH73" s="299" t="s">
        <v>6</v>
      </c>
      <c r="AI73" s="299" t="s">
        <v>6</v>
      </c>
      <c r="AJ73" s="299" t="s">
        <v>6</v>
      </c>
      <c r="AK73" s="299" t="s">
        <v>6</v>
      </c>
      <c r="AL73" s="299" t="s">
        <v>6</v>
      </c>
      <c r="AM73" s="299" t="s">
        <v>6</v>
      </c>
      <c r="AN73" s="299" t="s">
        <v>6</v>
      </c>
      <c r="AO73" s="299" t="s">
        <v>6</v>
      </c>
      <c r="AP73" s="299" t="s">
        <v>6</v>
      </c>
      <c r="AQ73" s="299" t="s">
        <v>6</v>
      </c>
      <c r="AR73" s="299" t="s">
        <v>6</v>
      </c>
      <c r="AS73" s="299" t="s">
        <v>6</v>
      </c>
      <c r="AT73" s="299" t="s">
        <v>6</v>
      </c>
      <c r="AU73" s="299" t="s">
        <v>6</v>
      </c>
    </row>
    <row r="74" spans="1:47" x14ac:dyDescent="0.25">
      <c r="A74" s="349">
        <f>Liste!A93</f>
        <v>54</v>
      </c>
      <c r="B74" s="349" t="str">
        <f>IF(Liste!B93&lt;&gt;"",Liste!B93,"")</f>
        <v/>
      </c>
      <c r="C74" s="349" t="str">
        <f>IF(Liste!B93&lt;&gt;"",Liste!C93,"")</f>
        <v/>
      </c>
      <c r="D74" s="297"/>
      <c r="E74" s="299" t="s">
        <v>6</v>
      </c>
      <c r="F74" s="299"/>
      <c r="G74" s="299" t="s">
        <v>6</v>
      </c>
      <c r="H74" s="299" t="s">
        <v>6</v>
      </c>
      <c r="I74" s="299"/>
      <c r="J74" s="299"/>
      <c r="K74" s="299" t="s">
        <v>6</v>
      </c>
      <c r="L74" s="299" t="s">
        <v>6</v>
      </c>
      <c r="M74" s="299" t="s">
        <v>6</v>
      </c>
      <c r="N74" s="299"/>
      <c r="O74" s="293" t="str">
        <f>IF(I74&lt;&gt;"",Liste!D93,"")</f>
        <v/>
      </c>
      <c r="P74" s="293" t="str">
        <f>IF(I74&lt;&gt;"",Liste!E93,"")</f>
        <v/>
      </c>
      <c r="Q74" s="293" t="str">
        <f>IF(I74&lt;&gt;"",Liste!F93,"")</f>
        <v/>
      </c>
      <c r="R74" s="299" t="s">
        <v>6</v>
      </c>
      <c r="S74" s="299" t="s">
        <v>6</v>
      </c>
      <c r="T74" s="299"/>
      <c r="U74" s="299"/>
      <c r="V74" s="299" t="s">
        <v>6</v>
      </c>
      <c r="W74" s="299" t="s">
        <v>6</v>
      </c>
      <c r="X74" s="299" t="s">
        <v>6</v>
      </c>
      <c r="Y74" s="299" t="s">
        <v>6</v>
      </c>
      <c r="Z74" s="299" t="s">
        <v>6</v>
      </c>
      <c r="AA74" s="299" t="s">
        <v>6</v>
      </c>
      <c r="AB74" s="299" t="s">
        <v>6</v>
      </c>
      <c r="AC74" s="299" t="s">
        <v>6</v>
      </c>
      <c r="AD74" s="299" t="s">
        <v>6</v>
      </c>
      <c r="AE74" s="299" t="s">
        <v>6</v>
      </c>
      <c r="AF74" s="299" t="s">
        <v>6</v>
      </c>
      <c r="AG74" s="299" t="s">
        <v>6</v>
      </c>
      <c r="AH74" s="299" t="s">
        <v>6</v>
      </c>
      <c r="AI74" s="299" t="s">
        <v>6</v>
      </c>
      <c r="AJ74" s="299" t="s">
        <v>6</v>
      </c>
      <c r="AK74" s="299" t="s">
        <v>6</v>
      </c>
      <c r="AL74" s="299" t="s">
        <v>6</v>
      </c>
      <c r="AM74" s="299" t="s">
        <v>6</v>
      </c>
      <c r="AN74" s="299" t="s">
        <v>6</v>
      </c>
      <c r="AO74" s="299" t="s">
        <v>6</v>
      </c>
      <c r="AP74" s="299" t="s">
        <v>6</v>
      </c>
      <c r="AQ74" s="299" t="s">
        <v>6</v>
      </c>
      <c r="AR74" s="299" t="s">
        <v>6</v>
      </c>
      <c r="AS74" s="299" t="s">
        <v>6</v>
      </c>
      <c r="AT74" s="299" t="s">
        <v>6</v>
      </c>
      <c r="AU74" s="299" t="s">
        <v>6</v>
      </c>
    </row>
    <row r="75" spans="1:47" x14ac:dyDescent="0.25">
      <c r="A75" s="349">
        <f>Liste!A94</f>
        <v>55</v>
      </c>
      <c r="B75" s="349" t="str">
        <f>IF(Liste!B94&lt;&gt;"",Liste!B94,"")</f>
        <v/>
      </c>
      <c r="C75" s="349" t="str">
        <f>IF(Liste!B94&lt;&gt;"",Liste!C94,"")</f>
        <v/>
      </c>
      <c r="D75" s="297"/>
      <c r="E75" s="299" t="s">
        <v>6</v>
      </c>
      <c r="F75" s="299"/>
      <c r="G75" s="299" t="s">
        <v>6</v>
      </c>
      <c r="H75" s="299" t="s">
        <v>6</v>
      </c>
      <c r="I75" s="299"/>
      <c r="J75" s="299"/>
      <c r="K75" s="299" t="s">
        <v>6</v>
      </c>
      <c r="L75" s="299" t="s">
        <v>6</v>
      </c>
      <c r="M75" s="299" t="s">
        <v>6</v>
      </c>
      <c r="N75" s="299"/>
      <c r="O75" s="293" t="str">
        <f>IF(I75&lt;&gt;"",Liste!D94,"")</f>
        <v/>
      </c>
      <c r="P75" s="293" t="str">
        <f>IF(I75&lt;&gt;"",Liste!E94,"")</f>
        <v/>
      </c>
      <c r="Q75" s="293" t="str">
        <f>IF(I75&lt;&gt;"",Liste!F94,"")</f>
        <v/>
      </c>
      <c r="R75" s="299" t="s">
        <v>6</v>
      </c>
      <c r="S75" s="299" t="s">
        <v>6</v>
      </c>
      <c r="T75" s="299"/>
      <c r="U75" s="299"/>
      <c r="V75" s="299" t="s">
        <v>6</v>
      </c>
      <c r="W75" s="299" t="s">
        <v>6</v>
      </c>
      <c r="X75" s="299" t="s">
        <v>6</v>
      </c>
      <c r="Y75" s="299" t="s">
        <v>6</v>
      </c>
      <c r="Z75" s="299" t="s">
        <v>6</v>
      </c>
      <c r="AA75" s="299" t="s">
        <v>6</v>
      </c>
      <c r="AB75" s="299" t="s">
        <v>6</v>
      </c>
      <c r="AC75" s="299" t="s">
        <v>6</v>
      </c>
      <c r="AD75" s="299" t="s">
        <v>6</v>
      </c>
      <c r="AE75" s="299" t="s">
        <v>6</v>
      </c>
      <c r="AF75" s="299" t="s">
        <v>6</v>
      </c>
      <c r="AG75" s="299" t="s">
        <v>6</v>
      </c>
      <c r="AH75" s="299" t="s">
        <v>6</v>
      </c>
      <c r="AI75" s="299" t="s">
        <v>6</v>
      </c>
      <c r="AJ75" s="299" t="s">
        <v>6</v>
      </c>
      <c r="AK75" s="299" t="s">
        <v>6</v>
      </c>
      <c r="AL75" s="299" t="s">
        <v>6</v>
      </c>
      <c r="AM75" s="299" t="s">
        <v>6</v>
      </c>
      <c r="AN75" s="299" t="s">
        <v>6</v>
      </c>
      <c r="AO75" s="299" t="s">
        <v>6</v>
      </c>
      <c r="AP75" s="299" t="s">
        <v>6</v>
      </c>
      <c r="AQ75" s="299" t="s">
        <v>6</v>
      </c>
      <c r="AR75" s="299" t="s">
        <v>6</v>
      </c>
      <c r="AS75" s="299" t="s">
        <v>6</v>
      </c>
      <c r="AT75" s="299" t="s">
        <v>6</v>
      </c>
      <c r="AU75" s="299" t="s">
        <v>6</v>
      </c>
    </row>
    <row r="76" spans="1:47" x14ac:dyDescent="0.25">
      <c r="A76" s="349">
        <f>Liste!A95</f>
        <v>56</v>
      </c>
      <c r="B76" s="349" t="str">
        <f>IF(Liste!B95&lt;&gt;"",Liste!B95,"")</f>
        <v/>
      </c>
      <c r="C76" s="349" t="str">
        <f>IF(Liste!B95&lt;&gt;"",Liste!C95,"")</f>
        <v/>
      </c>
      <c r="D76" s="297"/>
      <c r="E76" s="299" t="s">
        <v>6</v>
      </c>
      <c r="F76" s="299"/>
      <c r="G76" s="299" t="s">
        <v>6</v>
      </c>
      <c r="H76" s="299" t="s">
        <v>6</v>
      </c>
      <c r="I76" s="299"/>
      <c r="J76" s="299"/>
      <c r="K76" s="299" t="s">
        <v>6</v>
      </c>
      <c r="L76" s="299" t="s">
        <v>6</v>
      </c>
      <c r="M76" s="299" t="s">
        <v>6</v>
      </c>
      <c r="N76" s="299"/>
      <c r="O76" s="293" t="str">
        <f>IF(I76&lt;&gt;"",Liste!D95,"")</f>
        <v/>
      </c>
      <c r="P76" s="293" t="str">
        <f>IF(I76&lt;&gt;"",Liste!E95,"")</f>
        <v/>
      </c>
      <c r="Q76" s="293" t="str">
        <f>IF(I76&lt;&gt;"",Liste!F95,"")</f>
        <v/>
      </c>
      <c r="R76" s="299" t="s">
        <v>6</v>
      </c>
      <c r="S76" s="299" t="s">
        <v>6</v>
      </c>
      <c r="T76" s="299"/>
      <c r="U76" s="299"/>
      <c r="V76" s="299" t="s">
        <v>6</v>
      </c>
      <c r="W76" s="299" t="s">
        <v>6</v>
      </c>
      <c r="X76" s="299" t="s">
        <v>6</v>
      </c>
      <c r="Y76" s="299" t="s">
        <v>6</v>
      </c>
      <c r="Z76" s="299" t="s">
        <v>6</v>
      </c>
      <c r="AA76" s="299" t="s">
        <v>6</v>
      </c>
      <c r="AB76" s="299" t="s">
        <v>6</v>
      </c>
      <c r="AC76" s="299" t="s">
        <v>6</v>
      </c>
      <c r="AD76" s="299" t="s">
        <v>6</v>
      </c>
      <c r="AE76" s="299" t="s">
        <v>6</v>
      </c>
      <c r="AF76" s="299" t="s">
        <v>6</v>
      </c>
      <c r="AG76" s="299" t="s">
        <v>6</v>
      </c>
      <c r="AH76" s="299" t="s">
        <v>6</v>
      </c>
      <c r="AI76" s="299" t="s">
        <v>6</v>
      </c>
      <c r="AJ76" s="299" t="s">
        <v>6</v>
      </c>
      <c r="AK76" s="299" t="s">
        <v>6</v>
      </c>
      <c r="AL76" s="299" t="s">
        <v>6</v>
      </c>
      <c r="AM76" s="299" t="s">
        <v>6</v>
      </c>
      <c r="AN76" s="299" t="s">
        <v>6</v>
      </c>
      <c r="AO76" s="299" t="s">
        <v>6</v>
      </c>
      <c r="AP76" s="299" t="s">
        <v>6</v>
      </c>
      <c r="AQ76" s="299" t="s">
        <v>6</v>
      </c>
      <c r="AR76" s="299" t="s">
        <v>6</v>
      </c>
      <c r="AS76" s="299" t="s">
        <v>6</v>
      </c>
      <c r="AT76" s="299" t="s">
        <v>6</v>
      </c>
      <c r="AU76" s="299" t="s">
        <v>6</v>
      </c>
    </row>
    <row r="77" spans="1:47" x14ac:dyDescent="0.25">
      <c r="A77" s="349">
        <f>Liste!A96</f>
        <v>57</v>
      </c>
      <c r="B77" s="349" t="str">
        <f>IF(Liste!B96&lt;&gt;"",Liste!B96,"")</f>
        <v/>
      </c>
      <c r="C77" s="349" t="str">
        <f>IF(Liste!B96&lt;&gt;"",Liste!C96,"")</f>
        <v/>
      </c>
      <c r="D77" s="297"/>
      <c r="E77" s="299" t="s">
        <v>6</v>
      </c>
      <c r="F77" s="299"/>
      <c r="G77" s="299" t="s">
        <v>6</v>
      </c>
      <c r="H77" s="299" t="s">
        <v>6</v>
      </c>
      <c r="I77" s="299"/>
      <c r="J77" s="299"/>
      <c r="K77" s="299" t="s">
        <v>6</v>
      </c>
      <c r="L77" s="299" t="s">
        <v>6</v>
      </c>
      <c r="M77" s="299" t="s">
        <v>6</v>
      </c>
      <c r="N77" s="299"/>
      <c r="O77" s="293" t="str">
        <f>IF(I77&lt;&gt;"",Liste!D96,"")</f>
        <v/>
      </c>
      <c r="P77" s="293" t="str">
        <f>IF(I77&lt;&gt;"",Liste!E96,"")</f>
        <v/>
      </c>
      <c r="Q77" s="293" t="str">
        <f>IF(I77&lt;&gt;"",Liste!F96,"")</f>
        <v/>
      </c>
      <c r="R77" s="299" t="s">
        <v>6</v>
      </c>
      <c r="S77" s="299" t="s">
        <v>6</v>
      </c>
      <c r="T77" s="299"/>
      <c r="U77" s="299"/>
      <c r="V77" s="299" t="s">
        <v>6</v>
      </c>
      <c r="W77" s="299" t="s">
        <v>6</v>
      </c>
      <c r="X77" s="299" t="s">
        <v>6</v>
      </c>
      <c r="Y77" s="299" t="s">
        <v>6</v>
      </c>
      <c r="Z77" s="299" t="s">
        <v>6</v>
      </c>
      <c r="AA77" s="299" t="s">
        <v>6</v>
      </c>
      <c r="AB77" s="299" t="s">
        <v>6</v>
      </c>
      <c r="AC77" s="299" t="s">
        <v>6</v>
      </c>
      <c r="AD77" s="299" t="s">
        <v>6</v>
      </c>
      <c r="AE77" s="299" t="s">
        <v>6</v>
      </c>
      <c r="AF77" s="299" t="s">
        <v>6</v>
      </c>
      <c r="AG77" s="299" t="s">
        <v>6</v>
      </c>
      <c r="AH77" s="299" t="s">
        <v>6</v>
      </c>
      <c r="AI77" s="299" t="s">
        <v>6</v>
      </c>
      <c r="AJ77" s="299" t="s">
        <v>6</v>
      </c>
      <c r="AK77" s="299" t="s">
        <v>6</v>
      </c>
      <c r="AL77" s="299" t="s">
        <v>6</v>
      </c>
      <c r="AM77" s="299" t="s">
        <v>6</v>
      </c>
      <c r="AN77" s="299" t="s">
        <v>6</v>
      </c>
      <c r="AO77" s="299" t="s">
        <v>6</v>
      </c>
      <c r="AP77" s="299" t="s">
        <v>6</v>
      </c>
      <c r="AQ77" s="299" t="s">
        <v>6</v>
      </c>
      <c r="AR77" s="299" t="s">
        <v>6</v>
      </c>
      <c r="AS77" s="299" t="s">
        <v>6</v>
      </c>
      <c r="AT77" s="299" t="s">
        <v>6</v>
      </c>
      <c r="AU77" s="299" t="s">
        <v>6</v>
      </c>
    </row>
    <row r="78" spans="1:47" x14ac:dyDescent="0.25">
      <c r="A78" s="349">
        <f>Liste!A97</f>
        <v>58</v>
      </c>
      <c r="B78" s="349" t="str">
        <f>IF(Liste!B97&lt;&gt;"",Liste!B97,"")</f>
        <v/>
      </c>
      <c r="C78" s="349" t="str">
        <f>IF(Liste!B97&lt;&gt;"",Liste!C97,"")</f>
        <v/>
      </c>
      <c r="D78" s="297"/>
      <c r="E78" s="299" t="s">
        <v>6</v>
      </c>
      <c r="F78" s="299"/>
      <c r="G78" s="299" t="s">
        <v>6</v>
      </c>
      <c r="H78" s="299" t="s">
        <v>6</v>
      </c>
      <c r="I78" s="299"/>
      <c r="J78" s="299"/>
      <c r="K78" s="299" t="s">
        <v>6</v>
      </c>
      <c r="L78" s="299" t="s">
        <v>6</v>
      </c>
      <c r="M78" s="299" t="s">
        <v>6</v>
      </c>
      <c r="N78" s="299"/>
      <c r="O78" s="293" t="str">
        <f>IF(I78&lt;&gt;"",Liste!D97,"")</f>
        <v/>
      </c>
      <c r="P78" s="293" t="str">
        <f>IF(I78&lt;&gt;"",Liste!E97,"")</f>
        <v/>
      </c>
      <c r="Q78" s="293" t="str">
        <f>IF(I78&lt;&gt;"",Liste!F97,"")</f>
        <v/>
      </c>
      <c r="R78" s="299" t="s">
        <v>6</v>
      </c>
      <c r="S78" s="299" t="s">
        <v>6</v>
      </c>
      <c r="T78" s="299"/>
      <c r="U78" s="299"/>
      <c r="V78" s="299" t="s">
        <v>6</v>
      </c>
      <c r="W78" s="299" t="s">
        <v>6</v>
      </c>
      <c r="X78" s="299" t="s">
        <v>6</v>
      </c>
      <c r="Y78" s="299" t="s">
        <v>6</v>
      </c>
      <c r="Z78" s="299" t="s">
        <v>6</v>
      </c>
      <c r="AA78" s="299" t="s">
        <v>6</v>
      </c>
      <c r="AB78" s="299" t="s">
        <v>6</v>
      </c>
      <c r="AC78" s="299" t="s">
        <v>6</v>
      </c>
      <c r="AD78" s="299" t="s">
        <v>6</v>
      </c>
      <c r="AE78" s="299" t="s">
        <v>6</v>
      </c>
      <c r="AF78" s="299" t="s">
        <v>6</v>
      </c>
      <c r="AG78" s="299" t="s">
        <v>6</v>
      </c>
      <c r="AH78" s="299" t="s">
        <v>6</v>
      </c>
      <c r="AI78" s="299" t="s">
        <v>6</v>
      </c>
      <c r="AJ78" s="299" t="s">
        <v>6</v>
      </c>
      <c r="AK78" s="299" t="s">
        <v>6</v>
      </c>
      <c r="AL78" s="299" t="s">
        <v>6</v>
      </c>
      <c r="AM78" s="299" t="s">
        <v>6</v>
      </c>
      <c r="AN78" s="299" t="s">
        <v>6</v>
      </c>
      <c r="AO78" s="299" t="s">
        <v>6</v>
      </c>
      <c r="AP78" s="299" t="s">
        <v>6</v>
      </c>
      <c r="AQ78" s="299" t="s">
        <v>6</v>
      </c>
      <c r="AR78" s="299" t="s">
        <v>6</v>
      </c>
      <c r="AS78" s="299" t="s">
        <v>6</v>
      </c>
      <c r="AT78" s="299" t="s">
        <v>6</v>
      </c>
      <c r="AU78" s="299" t="s">
        <v>6</v>
      </c>
    </row>
    <row r="79" spans="1:47" x14ac:dyDescent="0.25">
      <c r="A79" s="349">
        <f>Liste!A98</f>
        <v>59</v>
      </c>
      <c r="B79" s="349" t="str">
        <f>IF(Liste!B98&lt;&gt;"",Liste!B98,"")</f>
        <v/>
      </c>
      <c r="C79" s="349" t="str">
        <f>IF(Liste!B98&lt;&gt;"",Liste!C98,"")</f>
        <v/>
      </c>
      <c r="D79" s="297"/>
      <c r="E79" s="299" t="s">
        <v>6</v>
      </c>
      <c r="F79" s="299"/>
      <c r="G79" s="299" t="s">
        <v>6</v>
      </c>
      <c r="H79" s="299" t="s">
        <v>6</v>
      </c>
      <c r="I79" s="299"/>
      <c r="J79" s="299"/>
      <c r="K79" s="299" t="s">
        <v>6</v>
      </c>
      <c r="L79" s="299" t="s">
        <v>6</v>
      </c>
      <c r="M79" s="299" t="s">
        <v>6</v>
      </c>
      <c r="N79" s="299"/>
      <c r="O79" s="293" t="str">
        <f>IF(I79&lt;&gt;"",Liste!D98,"")</f>
        <v/>
      </c>
      <c r="P79" s="293" t="str">
        <f>IF(I79&lt;&gt;"",Liste!E98,"")</f>
        <v/>
      </c>
      <c r="Q79" s="293" t="str">
        <f>IF(I79&lt;&gt;"",Liste!F98,"")</f>
        <v/>
      </c>
      <c r="R79" s="299" t="s">
        <v>6</v>
      </c>
      <c r="S79" s="299" t="s">
        <v>6</v>
      </c>
      <c r="T79" s="299"/>
      <c r="U79" s="299"/>
      <c r="V79" s="299" t="s">
        <v>6</v>
      </c>
      <c r="W79" s="299" t="s">
        <v>6</v>
      </c>
      <c r="X79" s="299" t="s">
        <v>6</v>
      </c>
      <c r="Y79" s="299" t="s">
        <v>6</v>
      </c>
      <c r="Z79" s="299" t="s">
        <v>6</v>
      </c>
      <c r="AA79" s="299" t="s">
        <v>6</v>
      </c>
      <c r="AB79" s="299" t="s">
        <v>6</v>
      </c>
      <c r="AC79" s="299" t="s">
        <v>6</v>
      </c>
      <c r="AD79" s="299" t="s">
        <v>6</v>
      </c>
      <c r="AE79" s="299" t="s">
        <v>6</v>
      </c>
      <c r="AF79" s="299" t="s">
        <v>6</v>
      </c>
      <c r="AG79" s="299" t="s">
        <v>6</v>
      </c>
      <c r="AH79" s="299" t="s">
        <v>6</v>
      </c>
      <c r="AI79" s="299" t="s">
        <v>6</v>
      </c>
      <c r="AJ79" s="299" t="s">
        <v>6</v>
      </c>
      <c r="AK79" s="299" t="s">
        <v>6</v>
      </c>
      <c r="AL79" s="299" t="s">
        <v>6</v>
      </c>
      <c r="AM79" s="299" t="s">
        <v>6</v>
      </c>
      <c r="AN79" s="299" t="s">
        <v>6</v>
      </c>
      <c r="AO79" s="299" t="s">
        <v>6</v>
      </c>
      <c r="AP79" s="299" t="s">
        <v>6</v>
      </c>
      <c r="AQ79" s="299" t="s">
        <v>6</v>
      </c>
      <c r="AR79" s="299" t="s">
        <v>6</v>
      </c>
      <c r="AS79" s="299" t="s">
        <v>6</v>
      </c>
      <c r="AT79" s="299" t="s">
        <v>6</v>
      </c>
      <c r="AU79" s="299" t="s">
        <v>6</v>
      </c>
    </row>
    <row r="80" spans="1:47" x14ac:dyDescent="0.25">
      <c r="A80" s="349">
        <f>Liste!A99</f>
        <v>60</v>
      </c>
      <c r="B80" s="349" t="str">
        <f>IF(Liste!B99&lt;&gt;"",Liste!B99,"")</f>
        <v/>
      </c>
      <c r="C80" s="349" t="str">
        <f>IF(Liste!B99&lt;&gt;"",Liste!C99,"")</f>
        <v/>
      </c>
      <c r="D80" s="297"/>
      <c r="E80" s="299" t="s">
        <v>6</v>
      </c>
      <c r="F80" s="299"/>
      <c r="G80" s="299" t="s">
        <v>6</v>
      </c>
      <c r="H80" s="299" t="s">
        <v>6</v>
      </c>
      <c r="I80" s="299"/>
      <c r="J80" s="299"/>
      <c r="K80" s="299" t="s">
        <v>6</v>
      </c>
      <c r="L80" s="299" t="s">
        <v>6</v>
      </c>
      <c r="M80" s="299" t="s">
        <v>6</v>
      </c>
      <c r="N80" s="299"/>
      <c r="O80" s="293" t="str">
        <f>IF(I80&lt;&gt;"",Liste!D99,"")</f>
        <v/>
      </c>
      <c r="P80" s="293" t="str">
        <f>IF(I80&lt;&gt;"",Liste!E99,"")</f>
        <v/>
      </c>
      <c r="Q80" s="293" t="str">
        <f>IF(I80&lt;&gt;"",Liste!F99,"")</f>
        <v/>
      </c>
      <c r="R80" s="299" t="s">
        <v>6</v>
      </c>
      <c r="S80" s="299" t="s">
        <v>6</v>
      </c>
      <c r="T80" s="299"/>
      <c r="U80" s="299"/>
      <c r="V80" s="299" t="s">
        <v>6</v>
      </c>
      <c r="W80" s="299" t="s">
        <v>6</v>
      </c>
      <c r="X80" s="299" t="s">
        <v>6</v>
      </c>
      <c r="Y80" s="299" t="s">
        <v>6</v>
      </c>
      <c r="Z80" s="299" t="s">
        <v>6</v>
      </c>
      <c r="AA80" s="299" t="s">
        <v>6</v>
      </c>
      <c r="AB80" s="299" t="s">
        <v>6</v>
      </c>
      <c r="AC80" s="299" t="s">
        <v>6</v>
      </c>
      <c r="AD80" s="299" t="s">
        <v>6</v>
      </c>
      <c r="AE80" s="299" t="s">
        <v>6</v>
      </c>
      <c r="AF80" s="299" t="s">
        <v>6</v>
      </c>
      <c r="AG80" s="299" t="s">
        <v>6</v>
      </c>
      <c r="AH80" s="299" t="s">
        <v>6</v>
      </c>
      <c r="AI80" s="299" t="s">
        <v>6</v>
      </c>
      <c r="AJ80" s="299" t="s">
        <v>6</v>
      </c>
      <c r="AK80" s="299" t="s">
        <v>6</v>
      </c>
      <c r="AL80" s="299" t="s">
        <v>6</v>
      </c>
      <c r="AM80" s="299" t="s">
        <v>6</v>
      </c>
      <c r="AN80" s="299" t="s">
        <v>6</v>
      </c>
      <c r="AO80" s="299" t="s">
        <v>6</v>
      </c>
      <c r="AP80" s="299" t="s">
        <v>6</v>
      </c>
      <c r="AQ80" s="299" t="s">
        <v>6</v>
      </c>
      <c r="AR80" s="299" t="s">
        <v>6</v>
      </c>
      <c r="AS80" s="299" t="s">
        <v>6</v>
      </c>
      <c r="AT80" s="299" t="s">
        <v>6</v>
      </c>
      <c r="AU80" s="299" t="s">
        <v>6</v>
      </c>
    </row>
    <row r="81" spans="1:47" x14ac:dyDescent="0.25">
      <c r="A81" s="349">
        <f>Liste!A100</f>
        <v>61</v>
      </c>
      <c r="B81" s="349" t="str">
        <f>IF(Liste!B100&lt;&gt;"",Liste!B100,"")</f>
        <v/>
      </c>
      <c r="C81" s="349" t="str">
        <f>IF(Liste!B100&lt;&gt;"",Liste!C100,"")</f>
        <v/>
      </c>
      <c r="D81" s="297"/>
      <c r="E81" s="299" t="s">
        <v>6</v>
      </c>
      <c r="F81" s="299"/>
      <c r="G81" s="299" t="s">
        <v>6</v>
      </c>
      <c r="H81" s="299" t="s">
        <v>6</v>
      </c>
      <c r="I81" s="299"/>
      <c r="J81" s="299"/>
      <c r="K81" s="299" t="s">
        <v>6</v>
      </c>
      <c r="L81" s="299" t="s">
        <v>6</v>
      </c>
      <c r="M81" s="299" t="s">
        <v>6</v>
      </c>
      <c r="N81" s="299"/>
      <c r="O81" s="293" t="str">
        <f>IF(I81&lt;&gt;"",Liste!D100,"")</f>
        <v/>
      </c>
      <c r="P81" s="293" t="str">
        <f>IF(I81&lt;&gt;"",Liste!E100,"")</f>
        <v/>
      </c>
      <c r="Q81" s="293" t="str">
        <f>IF(I81&lt;&gt;"",Liste!F100,"")</f>
        <v/>
      </c>
      <c r="R81" s="299" t="s">
        <v>6</v>
      </c>
      <c r="S81" s="299" t="s">
        <v>6</v>
      </c>
      <c r="T81" s="299"/>
      <c r="U81" s="299"/>
      <c r="V81" s="299" t="s">
        <v>6</v>
      </c>
      <c r="W81" s="299" t="s">
        <v>6</v>
      </c>
      <c r="X81" s="299" t="s">
        <v>6</v>
      </c>
      <c r="Y81" s="299" t="s">
        <v>6</v>
      </c>
      <c r="Z81" s="299" t="s">
        <v>6</v>
      </c>
      <c r="AA81" s="299" t="s">
        <v>6</v>
      </c>
      <c r="AB81" s="299" t="s">
        <v>6</v>
      </c>
      <c r="AC81" s="299" t="s">
        <v>6</v>
      </c>
      <c r="AD81" s="299" t="s">
        <v>6</v>
      </c>
      <c r="AE81" s="299" t="s">
        <v>6</v>
      </c>
      <c r="AF81" s="299" t="s">
        <v>6</v>
      </c>
      <c r="AG81" s="299" t="s">
        <v>6</v>
      </c>
      <c r="AH81" s="299" t="s">
        <v>6</v>
      </c>
      <c r="AI81" s="299" t="s">
        <v>6</v>
      </c>
      <c r="AJ81" s="299" t="s">
        <v>6</v>
      </c>
      <c r="AK81" s="299" t="s">
        <v>6</v>
      </c>
      <c r="AL81" s="299" t="s">
        <v>6</v>
      </c>
      <c r="AM81" s="299" t="s">
        <v>6</v>
      </c>
      <c r="AN81" s="299" t="s">
        <v>6</v>
      </c>
      <c r="AO81" s="299" t="s">
        <v>6</v>
      </c>
      <c r="AP81" s="299" t="s">
        <v>6</v>
      </c>
      <c r="AQ81" s="299" t="s">
        <v>6</v>
      </c>
      <c r="AR81" s="299" t="s">
        <v>6</v>
      </c>
      <c r="AS81" s="299" t="s">
        <v>6</v>
      </c>
      <c r="AT81" s="299" t="s">
        <v>6</v>
      </c>
      <c r="AU81" s="299" t="s">
        <v>6</v>
      </c>
    </row>
    <row r="82" spans="1:47" x14ac:dyDescent="0.25">
      <c r="A82" s="349">
        <f>Liste!A101</f>
        <v>62</v>
      </c>
      <c r="B82" s="349" t="str">
        <f>IF(Liste!B101&lt;&gt;"",Liste!B101,"")</f>
        <v/>
      </c>
      <c r="C82" s="349" t="str">
        <f>IF(Liste!B101&lt;&gt;"",Liste!C101,"")</f>
        <v/>
      </c>
      <c r="D82" s="297"/>
      <c r="E82" s="299" t="s">
        <v>6</v>
      </c>
      <c r="F82" s="299"/>
      <c r="G82" s="299" t="s">
        <v>6</v>
      </c>
      <c r="H82" s="299" t="s">
        <v>6</v>
      </c>
      <c r="I82" s="299"/>
      <c r="J82" s="299"/>
      <c r="K82" s="299" t="s">
        <v>6</v>
      </c>
      <c r="L82" s="299" t="s">
        <v>6</v>
      </c>
      <c r="M82" s="299" t="s">
        <v>6</v>
      </c>
      <c r="N82" s="299"/>
      <c r="O82" s="293" t="str">
        <f>IF(I82&lt;&gt;"",Liste!D101,"")</f>
        <v/>
      </c>
      <c r="P82" s="293" t="str">
        <f>IF(I82&lt;&gt;"",Liste!E101,"")</f>
        <v/>
      </c>
      <c r="Q82" s="293" t="str">
        <f>IF(I82&lt;&gt;"",Liste!F101,"")</f>
        <v/>
      </c>
      <c r="R82" s="299" t="s">
        <v>6</v>
      </c>
      <c r="S82" s="299" t="s">
        <v>6</v>
      </c>
      <c r="T82" s="299"/>
      <c r="U82" s="299"/>
      <c r="V82" s="299" t="s">
        <v>6</v>
      </c>
      <c r="W82" s="299" t="s">
        <v>6</v>
      </c>
      <c r="X82" s="299" t="s">
        <v>6</v>
      </c>
      <c r="Y82" s="299" t="s">
        <v>6</v>
      </c>
      <c r="Z82" s="299" t="s">
        <v>6</v>
      </c>
      <c r="AA82" s="299" t="s">
        <v>6</v>
      </c>
      <c r="AB82" s="299" t="s">
        <v>6</v>
      </c>
      <c r="AC82" s="299" t="s">
        <v>6</v>
      </c>
      <c r="AD82" s="299" t="s">
        <v>6</v>
      </c>
      <c r="AE82" s="299" t="s">
        <v>6</v>
      </c>
      <c r="AF82" s="299" t="s">
        <v>6</v>
      </c>
      <c r="AG82" s="299" t="s">
        <v>6</v>
      </c>
      <c r="AH82" s="299" t="s">
        <v>6</v>
      </c>
      <c r="AI82" s="299" t="s">
        <v>6</v>
      </c>
      <c r="AJ82" s="299" t="s">
        <v>6</v>
      </c>
      <c r="AK82" s="299" t="s">
        <v>6</v>
      </c>
      <c r="AL82" s="299" t="s">
        <v>6</v>
      </c>
      <c r="AM82" s="299" t="s">
        <v>6</v>
      </c>
      <c r="AN82" s="299" t="s">
        <v>6</v>
      </c>
      <c r="AO82" s="299" t="s">
        <v>6</v>
      </c>
      <c r="AP82" s="299" t="s">
        <v>6</v>
      </c>
      <c r="AQ82" s="299" t="s">
        <v>6</v>
      </c>
      <c r="AR82" s="299" t="s">
        <v>6</v>
      </c>
      <c r="AS82" s="299" t="s">
        <v>6</v>
      </c>
      <c r="AT82" s="299" t="s">
        <v>6</v>
      </c>
      <c r="AU82" s="299" t="s">
        <v>6</v>
      </c>
    </row>
    <row r="83" spans="1:47" x14ac:dyDescent="0.25">
      <c r="A83" s="349">
        <f>Liste!A102</f>
        <v>63</v>
      </c>
      <c r="B83" s="349" t="str">
        <f>IF(Liste!B102&lt;&gt;"",Liste!B102,"")</f>
        <v/>
      </c>
      <c r="C83" s="349" t="str">
        <f>IF(Liste!B102&lt;&gt;"",Liste!C102,"")</f>
        <v/>
      </c>
      <c r="D83" s="297"/>
      <c r="E83" s="299" t="s">
        <v>6</v>
      </c>
      <c r="F83" s="299"/>
      <c r="G83" s="299" t="s">
        <v>6</v>
      </c>
      <c r="H83" s="299" t="s">
        <v>6</v>
      </c>
      <c r="I83" s="299"/>
      <c r="J83" s="299"/>
      <c r="K83" s="299" t="s">
        <v>6</v>
      </c>
      <c r="L83" s="299" t="s">
        <v>6</v>
      </c>
      <c r="M83" s="299" t="s">
        <v>6</v>
      </c>
      <c r="N83" s="299"/>
      <c r="O83" s="293" t="str">
        <f>IF(I83&lt;&gt;"",Liste!D102,"")</f>
        <v/>
      </c>
      <c r="P83" s="293" t="str">
        <f>IF(I83&lt;&gt;"",Liste!E102,"")</f>
        <v/>
      </c>
      <c r="Q83" s="293" t="str">
        <f>IF(I83&lt;&gt;"",Liste!F102,"")</f>
        <v/>
      </c>
      <c r="R83" s="299" t="s">
        <v>6</v>
      </c>
      <c r="S83" s="299" t="s">
        <v>6</v>
      </c>
      <c r="T83" s="299"/>
      <c r="U83" s="299"/>
      <c r="V83" s="299" t="s">
        <v>6</v>
      </c>
      <c r="W83" s="299" t="s">
        <v>6</v>
      </c>
      <c r="X83" s="299" t="s">
        <v>6</v>
      </c>
      <c r="Y83" s="299" t="s">
        <v>6</v>
      </c>
      <c r="Z83" s="299" t="s">
        <v>6</v>
      </c>
      <c r="AA83" s="299" t="s">
        <v>6</v>
      </c>
      <c r="AB83" s="299" t="s">
        <v>6</v>
      </c>
      <c r="AC83" s="299" t="s">
        <v>6</v>
      </c>
      <c r="AD83" s="299" t="s">
        <v>6</v>
      </c>
      <c r="AE83" s="299" t="s">
        <v>6</v>
      </c>
      <c r="AF83" s="299" t="s">
        <v>6</v>
      </c>
      <c r="AG83" s="299" t="s">
        <v>6</v>
      </c>
      <c r="AH83" s="299" t="s">
        <v>6</v>
      </c>
      <c r="AI83" s="299" t="s">
        <v>6</v>
      </c>
      <c r="AJ83" s="299" t="s">
        <v>6</v>
      </c>
      <c r="AK83" s="299" t="s">
        <v>6</v>
      </c>
      <c r="AL83" s="299" t="s">
        <v>6</v>
      </c>
      <c r="AM83" s="299" t="s">
        <v>6</v>
      </c>
      <c r="AN83" s="299" t="s">
        <v>6</v>
      </c>
      <c r="AO83" s="299" t="s">
        <v>6</v>
      </c>
      <c r="AP83" s="299" t="s">
        <v>6</v>
      </c>
      <c r="AQ83" s="299" t="s">
        <v>6</v>
      </c>
      <c r="AR83" s="299" t="s">
        <v>6</v>
      </c>
      <c r="AS83" s="299" t="s">
        <v>6</v>
      </c>
      <c r="AT83" s="299" t="s">
        <v>6</v>
      </c>
      <c r="AU83" s="299" t="s">
        <v>6</v>
      </c>
    </row>
    <row r="84" spans="1:47" x14ac:dyDescent="0.25">
      <c r="A84" s="349">
        <f>Liste!A103</f>
        <v>64</v>
      </c>
      <c r="B84" s="349" t="str">
        <f>IF(Liste!B103&lt;&gt;"",Liste!B103,"")</f>
        <v/>
      </c>
      <c r="C84" s="349" t="str">
        <f>IF(Liste!B103&lt;&gt;"",Liste!C103,"")</f>
        <v/>
      </c>
      <c r="D84" s="297"/>
      <c r="E84" s="299" t="s">
        <v>6</v>
      </c>
      <c r="F84" s="299"/>
      <c r="G84" s="299" t="s">
        <v>6</v>
      </c>
      <c r="H84" s="299" t="s">
        <v>6</v>
      </c>
      <c r="I84" s="299"/>
      <c r="J84" s="299"/>
      <c r="K84" s="299" t="s">
        <v>6</v>
      </c>
      <c r="L84" s="299" t="s">
        <v>6</v>
      </c>
      <c r="M84" s="299" t="s">
        <v>6</v>
      </c>
      <c r="N84" s="299"/>
      <c r="O84" s="293" t="str">
        <f>IF(I84&lt;&gt;"",Liste!D103,"")</f>
        <v/>
      </c>
      <c r="P84" s="293" t="str">
        <f>IF(I84&lt;&gt;"",Liste!E103,"")</f>
        <v/>
      </c>
      <c r="Q84" s="293" t="str">
        <f>IF(I84&lt;&gt;"",Liste!F103,"")</f>
        <v/>
      </c>
      <c r="R84" s="299" t="s">
        <v>6</v>
      </c>
      <c r="S84" s="299" t="s">
        <v>6</v>
      </c>
      <c r="T84" s="299"/>
      <c r="U84" s="299"/>
      <c r="V84" s="299" t="s">
        <v>6</v>
      </c>
      <c r="W84" s="299" t="s">
        <v>6</v>
      </c>
      <c r="X84" s="299" t="s">
        <v>6</v>
      </c>
      <c r="Y84" s="299" t="s">
        <v>6</v>
      </c>
      <c r="Z84" s="299" t="s">
        <v>6</v>
      </c>
      <c r="AA84" s="299" t="s">
        <v>6</v>
      </c>
      <c r="AB84" s="299" t="s">
        <v>6</v>
      </c>
      <c r="AC84" s="299" t="s">
        <v>6</v>
      </c>
      <c r="AD84" s="299" t="s">
        <v>6</v>
      </c>
      <c r="AE84" s="299" t="s">
        <v>6</v>
      </c>
      <c r="AF84" s="299" t="s">
        <v>6</v>
      </c>
      <c r="AG84" s="299" t="s">
        <v>6</v>
      </c>
      <c r="AH84" s="299" t="s">
        <v>6</v>
      </c>
      <c r="AI84" s="299" t="s">
        <v>6</v>
      </c>
      <c r="AJ84" s="299" t="s">
        <v>6</v>
      </c>
      <c r="AK84" s="299" t="s">
        <v>6</v>
      </c>
      <c r="AL84" s="299" t="s">
        <v>6</v>
      </c>
      <c r="AM84" s="299" t="s">
        <v>6</v>
      </c>
      <c r="AN84" s="299" t="s">
        <v>6</v>
      </c>
      <c r="AO84" s="299" t="s">
        <v>6</v>
      </c>
      <c r="AP84" s="299" t="s">
        <v>6</v>
      </c>
      <c r="AQ84" s="299" t="s">
        <v>6</v>
      </c>
      <c r="AR84" s="299" t="s">
        <v>6</v>
      </c>
      <c r="AS84" s="299" t="s">
        <v>6</v>
      </c>
      <c r="AT84" s="299" t="s">
        <v>6</v>
      </c>
      <c r="AU84" s="299" t="s">
        <v>6</v>
      </c>
    </row>
    <row r="85" spans="1:47" x14ac:dyDescent="0.25">
      <c r="A85" s="349">
        <f>Liste!A104</f>
        <v>65</v>
      </c>
      <c r="B85" s="349" t="str">
        <f>IF(Liste!B104&lt;&gt;"",Liste!B104,"")</f>
        <v/>
      </c>
      <c r="C85" s="349" t="str">
        <f>IF(Liste!B104&lt;&gt;"",Liste!C104,"")</f>
        <v/>
      </c>
      <c r="D85" s="297"/>
      <c r="E85" s="299" t="s">
        <v>6</v>
      </c>
      <c r="F85" s="299"/>
      <c r="G85" s="299" t="s">
        <v>6</v>
      </c>
      <c r="H85" s="299" t="s">
        <v>6</v>
      </c>
      <c r="I85" s="299"/>
      <c r="J85" s="299"/>
      <c r="K85" s="299" t="s">
        <v>6</v>
      </c>
      <c r="L85" s="299" t="s">
        <v>6</v>
      </c>
      <c r="M85" s="299" t="s">
        <v>6</v>
      </c>
      <c r="N85" s="299"/>
      <c r="O85" s="293" t="str">
        <f>IF(I85&lt;&gt;"",Liste!D104,"")</f>
        <v/>
      </c>
      <c r="P85" s="293" t="str">
        <f>IF(I85&lt;&gt;"",Liste!E104,"")</f>
        <v/>
      </c>
      <c r="Q85" s="293" t="str">
        <f>IF(I85&lt;&gt;"",Liste!F104,"")</f>
        <v/>
      </c>
      <c r="R85" s="299" t="s">
        <v>6</v>
      </c>
      <c r="S85" s="299" t="s">
        <v>6</v>
      </c>
      <c r="T85" s="299"/>
      <c r="U85" s="299"/>
      <c r="V85" s="299" t="s">
        <v>6</v>
      </c>
      <c r="W85" s="299" t="s">
        <v>6</v>
      </c>
      <c r="X85" s="299" t="s">
        <v>6</v>
      </c>
      <c r="Y85" s="299" t="s">
        <v>6</v>
      </c>
      <c r="Z85" s="299" t="s">
        <v>6</v>
      </c>
      <c r="AA85" s="299" t="s">
        <v>6</v>
      </c>
      <c r="AB85" s="299" t="s">
        <v>6</v>
      </c>
      <c r="AC85" s="299" t="s">
        <v>6</v>
      </c>
      <c r="AD85" s="299" t="s">
        <v>6</v>
      </c>
      <c r="AE85" s="299" t="s">
        <v>6</v>
      </c>
      <c r="AF85" s="299" t="s">
        <v>6</v>
      </c>
      <c r="AG85" s="299" t="s">
        <v>6</v>
      </c>
      <c r="AH85" s="299" t="s">
        <v>6</v>
      </c>
      <c r="AI85" s="299" t="s">
        <v>6</v>
      </c>
      <c r="AJ85" s="299" t="s">
        <v>6</v>
      </c>
      <c r="AK85" s="299" t="s">
        <v>6</v>
      </c>
      <c r="AL85" s="299" t="s">
        <v>6</v>
      </c>
      <c r="AM85" s="299" t="s">
        <v>6</v>
      </c>
      <c r="AN85" s="299" t="s">
        <v>6</v>
      </c>
      <c r="AO85" s="299" t="s">
        <v>6</v>
      </c>
      <c r="AP85" s="299" t="s">
        <v>6</v>
      </c>
      <c r="AQ85" s="299" t="s">
        <v>6</v>
      </c>
      <c r="AR85" s="299" t="s">
        <v>6</v>
      </c>
      <c r="AS85" s="299" t="s">
        <v>6</v>
      </c>
      <c r="AT85" s="299" t="s">
        <v>6</v>
      </c>
      <c r="AU85" s="299" t="s">
        <v>6</v>
      </c>
    </row>
    <row r="86" spans="1:47" x14ac:dyDescent="0.25">
      <c r="A86" s="349">
        <f>Liste!A105</f>
        <v>66</v>
      </c>
      <c r="B86" s="349" t="str">
        <f>IF(Liste!B105&lt;&gt;"",Liste!B105,"")</f>
        <v/>
      </c>
      <c r="C86" s="349" t="str">
        <f>IF(Liste!B105&lt;&gt;"",Liste!C105,"")</f>
        <v/>
      </c>
      <c r="D86" s="297"/>
      <c r="E86" s="299" t="s">
        <v>6</v>
      </c>
      <c r="F86" s="299"/>
      <c r="G86" s="299" t="s">
        <v>6</v>
      </c>
      <c r="H86" s="299" t="s">
        <v>6</v>
      </c>
      <c r="I86" s="299"/>
      <c r="J86" s="299"/>
      <c r="K86" s="299" t="s">
        <v>6</v>
      </c>
      <c r="L86" s="299" t="s">
        <v>6</v>
      </c>
      <c r="M86" s="299" t="s">
        <v>6</v>
      </c>
      <c r="N86" s="299"/>
      <c r="O86" s="293" t="str">
        <f>IF(I86&lt;&gt;"",Liste!D105,"")</f>
        <v/>
      </c>
      <c r="P86" s="293" t="str">
        <f>IF(I86&lt;&gt;"",Liste!E105,"")</f>
        <v/>
      </c>
      <c r="Q86" s="293" t="str">
        <f>IF(I86&lt;&gt;"",Liste!F105,"")</f>
        <v/>
      </c>
      <c r="R86" s="299" t="s">
        <v>6</v>
      </c>
      <c r="S86" s="299" t="s">
        <v>6</v>
      </c>
      <c r="T86" s="299"/>
      <c r="U86" s="299"/>
      <c r="V86" s="299" t="s">
        <v>6</v>
      </c>
      <c r="W86" s="299" t="s">
        <v>6</v>
      </c>
      <c r="X86" s="299" t="s">
        <v>6</v>
      </c>
      <c r="Y86" s="299" t="s">
        <v>6</v>
      </c>
      <c r="Z86" s="299" t="s">
        <v>6</v>
      </c>
      <c r="AA86" s="299" t="s">
        <v>6</v>
      </c>
      <c r="AB86" s="299" t="s">
        <v>6</v>
      </c>
      <c r="AC86" s="299" t="s">
        <v>6</v>
      </c>
      <c r="AD86" s="299" t="s">
        <v>6</v>
      </c>
      <c r="AE86" s="299" t="s">
        <v>6</v>
      </c>
      <c r="AF86" s="299" t="s">
        <v>6</v>
      </c>
      <c r="AG86" s="299" t="s">
        <v>6</v>
      </c>
      <c r="AH86" s="299" t="s">
        <v>6</v>
      </c>
      <c r="AI86" s="299" t="s">
        <v>6</v>
      </c>
      <c r="AJ86" s="299" t="s">
        <v>6</v>
      </c>
      <c r="AK86" s="299" t="s">
        <v>6</v>
      </c>
      <c r="AL86" s="299" t="s">
        <v>6</v>
      </c>
      <c r="AM86" s="299" t="s">
        <v>6</v>
      </c>
      <c r="AN86" s="299" t="s">
        <v>6</v>
      </c>
      <c r="AO86" s="299" t="s">
        <v>6</v>
      </c>
      <c r="AP86" s="299" t="s">
        <v>6</v>
      </c>
      <c r="AQ86" s="299" t="s">
        <v>6</v>
      </c>
      <c r="AR86" s="299" t="s">
        <v>6</v>
      </c>
      <c r="AS86" s="299" t="s">
        <v>6</v>
      </c>
      <c r="AT86" s="299" t="s">
        <v>6</v>
      </c>
      <c r="AU86" s="299" t="s">
        <v>6</v>
      </c>
    </row>
    <row r="87" spans="1:47" x14ac:dyDescent="0.25">
      <c r="A87" s="349">
        <f>Liste!A106</f>
        <v>67</v>
      </c>
      <c r="B87" s="349" t="str">
        <f>IF(Liste!B106&lt;&gt;"",Liste!B106,"")</f>
        <v/>
      </c>
      <c r="C87" s="349" t="str">
        <f>IF(Liste!B106&lt;&gt;"",Liste!C106,"")</f>
        <v/>
      </c>
      <c r="D87" s="297"/>
      <c r="E87" s="299" t="s">
        <v>6</v>
      </c>
      <c r="F87" s="299"/>
      <c r="G87" s="299" t="s">
        <v>6</v>
      </c>
      <c r="H87" s="299" t="s">
        <v>6</v>
      </c>
      <c r="I87" s="299"/>
      <c r="J87" s="299"/>
      <c r="K87" s="299" t="s">
        <v>6</v>
      </c>
      <c r="L87" s="299" t="s">
        <v>6</v>
      </c>
      <c r="M87" s="299" t="s">
        <v>6</v>
      </c>
      <c r="N87" s="299"/>
      <c r="O87" s="293" t="str">
        <f>IF(I87&lt;&gt;"",Liste!D106,"")</f>
        <v/>
      </c>
      <c r="P87" s="293" t="str">
        <f>IF(I87&lt;&gt;"",Liste!E106,"")</f>
        <v/>
      </c>
      <c r="Q87" s="293" t="str">
        <f>IF(I87&lt;&gt;"",Liste!F106,"")</f>
        <v/>
      </c>
      <c r="R87" s="299" t="s">
        <v>6</v>
      </c>
      <c r="S87" s="299" t="s">
        <v>6</v>
      </c>
      <c r="T87" s="299"/>
      <c r="U87" s="299"/>
      <c r="V87" s="299" t="s">
        <v>6</v>
      </c>
      <c r="W87" s="299" t="s">
        <v>6</v>
      </c>
      <c r="X87" s="299" t="s">
        <v>6</v>
      </c>
      <c r="Y87" s="299" t="s">
        <v>6</v>
      </c>
      <c r="Z87" s="299" t="s">
        <v>6</v>
      </c>
      <c r="AA87" s="299" t="s">
        <v>6</v>
      </c>
      <c r="AB87" s="299" t="s">
        <v>6</v>
      </c>
      <c r="AC87" s="299" t="s">
        <v>6</v>
      </c>
      <c r="AD87" s="299" t="s">
        <v>6</v>
      </c>
      <c r="AE87" s="299" t="s">
        <v>6</v>
      </c>
      <c r="AF87" s="299" t="s">
        <v>6</v>
      </c>
      <c r="AG87" s="299" t="s">
        <v>6</v>
      </c>
      <c r="AH87" s="299" t="s">
        <v>6</v>
      </c>
      <c r="AI87" s="299" t="s">
        <v>6</v>
      </c>
      <c r="AJ87" s="299" t="s">
        <v>6</v>
      </c>
      <c r="AK87" s="299" t="s">
        <v>6</v>
      </c>
      <c r="AL87" s="299" t="s">
        <v>6</v>
      </c>
      <c r="AM87" s="299" t="s">
        <v>6</v>
      </c>
      <c r="AN87" s="299" t="s">
        <v>6</v>
      </c>
      <c r="AO87" s="299" t="s">
        <v>6</v>
      </c>
      <c r="AP87" s="299" t="s">
        <v>6</v>
      </c>
      <c r="AQ87" s="299" t="s">
        <v>6</v>
      </c>
      <c r="AR87" s="299" t="s">
        <v>6</v>
      </c>
      <c r="AS87" s="299" t="s">
        <v>6</v>
      </c>
      <c r="AT87" s="299" t="s">
        <v>6</v>
      </c>
      <c r="AU87" s="299" t="s">
        <v>6</v>
      </c>
    </row>
    <row r="88" spans="1:47" x14ac:dyDescent="0.25">
      <c r="A88" s="349">
        <f>Liste!A107</f>
        <v>68</v>
      </c>
      <c r="B88" s="349" t="str">
        <f>IF(Liste!B107&lt;&gt;"",Liste!B107,"")</f>
        <v/>
      </c>
      <c r="C88" s="349" t="str">
        <f>IF(Liste!B107&lt;&gt;"",Liste!C107,"")</f>
        <v/>
      </c>
      <c r="D88" s="297"/>
      <c r="E88" s="299" t="s">
        <v>6</v>
      </c>
      <c r="F88" s="299"/>
      <c r="G88" s="299" t="s">
        <v>6</v>
      </c>
      <c r="H88" s="299" t="s">
        <v>6</v>
      </c>
      <c r="I88" s="299"/>
      <c r="J88" s="299"/>
      <c r="K88" s="299" t="s">
        <v>6</v>
      </c>
      <c r="L88" s="299" t="s">
        <v>6</v>
      </c>
      <c r="M88" s="299" t="s">
        <v>6</v>
      </c>
      <c r="N88" s="299"/>
      <c r="O88" s="293" t="str">
        <f>IF(I88&lt;&gt;"",Liste!D107,"")</f>
        <v/>
      </c>
      <c r="P88" s="293" t="str">
        <f>IF(I88&lt;&gt;"",Liste!E107,"")</f>
        <v/>
      </c>
      <c r="Q88" s="293" t="str">
        <f>IF(I88&lt;&gt;"",Liste!F107,"")</f>
        <v/>
      </c>
      <c r="R88" s="299" t="s">
        <v>6</v>
      </c>
      <c r="S88" s="299" t="s">
        <v>6</v>
      </c>
      <c r="T88" s="299"/>
      <c r="U88" s="299"/>
      <c r="V88" s="299" t="s">
        <v>6</v>
      </c>
      <c r="W88" s="299" t="s">
        <v>6</v>
      </c>
      <c r="X88" s="299" t="s">
        <v>6</v>
      </c>
      <c r="Y88" s="299" t="s">
        <v>6</v>
      </c>
      <c r="Z88" s="299" t="s">
        <v>6</v>
      </c>
      <c r="AA88" s="299" t="s">
        <v>6</v>
      </c>
      <c r="AB88" s="299" t="s">
        <v>6</v>
      </c>
      <c r="AC88" s="299" t="s">
        <v>6</v>
      </c>
      <c r="AD88" s="299" t="s">
        <v>6</v>
      </c>
      <c r="AE88" s="299" t="s">
        <v>6</v>
      </c>
      <c r="AF88" s="299" t="s">
        <v>6</v>
      </c>
      <c r="AG88" s="299" t="s">
        <v>6</v>
      </c>
      <c r="AH88" s="299" t="s">
        <v>6</v>
      </c>
      <c r="AI88" s="299" t="s">
        <v>6</v>
      </c>
      <c r="AJ88" s="299" t="s">
        <v>6</v>
      </c>
      <c r="AK88" s="299" t="s">
        <v>6</v>
      </c>
      <c r="AL88" s="299" t="s">
        <v>6</v>
      </c>
      <c r="AM88" s="299" t="s">
        <v>6</v>
      </c>
      <c r="AN88" s="299" t="s">
        <v>6</v>
      </c>
      <c r="AO88" s="299" t="s">
        <v>6</v>
      </c>
      <c r="AP88" s="299" t="s">
        <v>6</v>
      </c>
      <c r="AQ88" s="299" t="s">
        <v>6</v>
      </c>
      <c r="AR88" s="299" t="s">
        <v>6</v>
      </c>
      <c r="AS88" s="299" t="s">
        <v>6</v>
      </c>
      <c r="AT88" s="299" t="s">
        <v>6</v>
      </c>
      <c r="AU88" s="299" t="s">
        <v>6</v>
      </c>
    </row>
    <row r="89" spans="1:47" x14ac:dyDescent="0.25">
      <c r="A89" s="349">
        <f>Liste!A108</f>
        <v>69</v>
      </c>
      <c r="B89" s="349" t="str">
        <f>IF(Liste!B108&lt;&gt;"",Liste!B108,"")</f>
        <v/>
      </c>
      <c r="C89" s="349" t="str">
        <f>IF(Liste!B108&lt;&gt;"",Liste!C108,"")</f>
        <v/>
      </c>
      <c r="D89" s="297"/>
      <c r="E89" s="299" t="s">
        <v>6</v>
      </c>
      <c r="F89" s="299"/>
      <c r="G89" s="299" t="s">
        <v>6</v>
      </c>
      <c r="H89" s="299" t="s">
        <v>6</v>
      </c>
      <c r="I89" s="299"/>
      <c r="J89" s="299"/>
      <c r="K89" s="299" t="s">
        <v>6</v>
      </c>
      <c r="L89" s="299" t="s">
        <v>6</v>
      </c>
      <c r="M89" s="299" t="s">
        <v>6</v>
      </c>
      <c r="N89" s="299"/>
      <c r="O89" s="293" t="str">
        <f>IF(I89&lt;&gt;"",Liste!D108,"")</f>
        <v/>
      </c>
      <c r="P89" s="293" t="str">
        <f>IF(I89&lt;&gt;"",Liste!E108,"")</f>
        <v/>
      </c>
      <c r="Q89" s="293" t="str">
        <f>IF(I89&lt;&gt;"",Liste!F108,"")</f>
        <v/>
      </c>
      <c r="R89" s="299" t="s">
        <v>6</v>
      </c>
      <c r="S89" s="299" t="s">
        <v>6</v>
      </c>
      <c r="T89" s="299"/>
      <c r="U89" s="299"/>
      <c r="V89" s="299" t="s">
        <v>6</v>
      </c>
      <c r="W89" s="299" t="s">
        <v>6</v>
      </c>
      <c r="X89" s="299" t="s">
        <v>6</v>
      </c>
      <c r="Y89" s="299" t="s">
        <v>6</v>
      </c>
      <c r="Z89" s="299" t="s">
        <v>6</v>
      </c>
      <c r="AA89" s="299" t="s">
        <v>6</v>
      </c>
      <c r="AB89" s="299" t="s">
        <v>6</v>
      </c>
      <c r="AC89" s="299" t="s">
        <v>6</v>
      </c>
      <c r="AD89" s="299" t="s">
        <v>6</v>
      </c>
      <c r="AE89" s="299" t="s">
        <v>6</v>
      </c>
      <c r="AF89" s="299" t="s">
        <v>6</v>
      </c>
      <c r="AG89" s="299" t="s">
        <v>6</v>
      </c>
      <c r="AH89" s="299" t="s">
        <v>6</v>
      </c>
      <c r="AI89" s="299" t="s">
        <v>6</v>
      </c>
      <c r="AJ89" s="299" t="s">
        <v>6</v>
      </c>
      <c r="AK89" s="299" t="s">
        <v>6</v>
      </c>
      <c r="AL89" s="299" t="s">
        <v>6</v>
      </c>
      <c r="AM89" s="299" t="s">
        <v>6</v>
      </c>
      <c r="AN89" s="299" t="s">
        <v>6</v>
      </c>
      <c r="AO89" s="299" t="s">
        <v>6</v>
      </c>
      <c r="AP89" s="299" t="s">
        <v>6</v>
      </c>
      <c r="AQ89" s="299" t="s">
        <v>6</v>
      </c>
      <c r="AR89" s="299" t="s">
        <v>6</v>
      </c>
      <c r="AS89" s="299" t="s">
        <v>6</v>
      </c>
      <c r="AT89" s="299" t="s">
        <v>6</v>
      </c>
      <c r="AU89" s="299" t="s">
        <v>6</v>
      </c>
    </row>
    <row r="90" spans="1:47" x14ac:dyDescent="0.25">
      <c r="A90" s="349">
        <f>Liste!A109</f>
        <v>70</v>
      </c>
      <c r="B90" s="349" t="str">
        <f>IF(Liste!B109&lt;&gt;"",Liste!B109,"")</f>
        <v/>
      </c>
      <c r="C90" s="349" t="str">
        <f>IF(Liste!B109&lt;&gt;"",Liste!C109,"")</f>
        <v/>
      </c>
      <c r="D90" s="297"/>
      <c r="E90" s="299" t="s">
        <v>6</v>
      </c>
      <c r="F90" s="299"/>
      <c r="G90" s="299" t="s">
        <v>6</v>
      </c>
      <c r="H90" s="299" t="s">
        <v>6</v>
      </c>
      <c r="I90" s="299"/>
      <c r="J90" s="299"/>
      <c r="K90" s="299" t="s">
        <v>6</v>
      </c>
      <c r="L90" s="299" t="s">
        <v>6</v>
      </c>
      <c r="M90" s="299" t="s">
        <v>6</v>
      </c>
      <c r="N90" s="299"/>
      <c r="O90" s="293" t="str">
        <f>IF(I90&lt;&gt;"",Liste!D109,"")</f>
        <v/>
      </c>
      <c r="P90" s="293" t="str">
        <f>IF(I90&lt;&gt;"",Liste!E109,"")</f>
        <v/>
      </c>
      <c r="Q90" s="293" t="str">
        <f>IF(I90&lt;&gt;"",Liste!F109,"")</f>
        <v/>
      </c>
      <c r="R90" s="299" t="s">
        <v>6</v>
      </c>
      <c r="S90" s="299" t="s">
        <v>6</v>
      </c>
      <c r="T90" s="299"/>
      <c r="U90" s="299"/>
      <c r="V90" s="299" t="s">
        <v>6</v>
      </c>
      <c r="W90" s="299" t="s">
        <v>6</v>
      </c>
      <c r="X90" s="299" t="s">
        <v>6</v>
      </c>
      <c r="Y90" s="299" t="s">
        <v>6</v>
      </c>
      <c r="Z90" s="299" t="s">
        <v>6</v>
      </c>
      <c r="AA90" s="299" t="s">
        <v>6</v>
      </c>
      <c r="AB90" s="299" t="s">
        <v>6</v>
      </c>
      <c r="AC90" s="299" t="s">
        <v>6</v>
      </c>
      <c r="AD90" s="299" t="s">
        <v>6</v>
      </c>
      <c r="AE90" s="299" t="s">
        <v>6</v>
      </c>
      <c r="AF90" s="299" t="s">
        <v>6</v>
      </c>
      <c r="AG90" s="299" t="s">
        <v>6</v>
      </c>
      <c r="AH90" s="299" t="s">
        <v>6</v>
      </c>
      <c r="AI90" s="299" t="s">
        <v>6</v>
      </c>
      <c r="AJ90" s="299" t="s">
        <v>6</v>
      </c>
      <c r="AK90" s="299" t="s">
        <v>6</v>
      </c>
      <c r="AL90" s="299" t="s">
        <v>6</v>
      </c>
      <c r="AM90" s="299" t="s">
        <v>6</v>
      </c>
      <c r="AN90" s="299" t="s">
        <v>6</v>
      </c>
      <c r="AO90" s="299" t="s">
        <v>6</v>
      </c>
      <c r="AP90" s="299" t="s">
        <v>6</v>
      </c>
      <c r="AQ90" s="299" t="s">
        <v>6</v>
      </c>
      <c r="AR90" s="299" t="s">
        <v>6</v>
      </c>
      <c r="AS90" s="299" t="s">
        <v>6</v>
      </c>
      <c r="AT90" s="299" t="s">
        <v>6</v>
      </c>
      <c r="AU90" s="299" t="s">
        <v>6</v>
      </c>
    </row>
    <row r="91" spans="1:47" x14ac:dyDescent="0.25">
      <c r="A91" s="349">
        <f>Liste!A110</f>
        <v>71</v>
      </c>
      <c r="B91" s="349" t="str">
        <f>IF(Liste!B110&lt;&gt;"",Liste!B110,"")</f>
        <v/>
      </c>
      <c r="C91" s="349" t="str">
        <f>IF(Liste!B110&lt;&gt;"",Liste!C110,"")</f>
        <v/>
      </c>
      <c r="D91" s="297"/>
      <c r="E91" s="299" t="s">
        <v>6</v>
      </c>
      <c r="F91" s="299"/>
      <c r="G91" s="299" t="s">
        <v>6</v>
      </c>
      <c r="H91" s="299" t="s">
        <v>6</v>
      </c>
      <c r="I91" s="299"/>
      <c r="J91" s="299"/>
      <c r="K91" s="299" t="s">
        <v>6</v>
      </c>
      <c r="L91" s="299" t="s">
        <v>6</v>
      </c>
      <c r="M91" s="299" t="s">
        <v>6</v>
      </c>
      <c r="N91" s="299"/>
      <c r="O91" s="293" t="str">
        <f>IF(I91&lt;&gt;"",Liste!D110,"")</f>
        <v/>
      </c>
      <c r="P91" s="293" t="str">
        <f>IF(I91&lt;&gt;"",Liste!E110,"")</f>
        <v/>
      </c>
      <c r="Q91" s="293" t="str">
        <f>IF(I91&lt;&gt;"",Liste!F110,"")</f>
        <v/>
      </c>
      <c r="R91" s="299" t="s">
        <v>6</v>
      </c>
      <c r="S91" s="299" t="s">
        <v>6</v>
      </c>
      <c r="T91" s="299"/>
      <c r="U91" s="299"/>
      <c r="V91" s="299" t="s">
        <v>6</v>
      </c>
      <c r="W91" s="299" t="s">
        <v>6</v>
      </c>
      <c r="X91" s="299" t="s">
        <v>6</v>
      </c>
      <c r="Y91" s="299" t="s">
        <v>6</v>
      </c>
      <c r="Z91" s="299" t="s">
        <v>6</v>
      </c>
      <c r="AA91" s="299" t="s">
        <v>6</v>
      </c>
      <c r="AB91" s="299" t="s">
        <v>6</v>
      </c>
      <c r="AC91" s="299" t="s">
        <v>6</v>
      </c>
      <c r="AD91" s="299" t="s">
        <v>6</v>
      </c>
      <c r="AE91" s="299" t="s">
        <v>6</v>
      </c>
      <c r="AF91" s="299" t="s">
        <v>6</v>
      </c>
      <c r="AG91" s="299" t="s">
        <v>6</v>
      </c>
      <c r="AH91" s="299" t="s">
        <v>6</v>
      </c>
      <c r="AI91" s="299" t="s">
        <v>6</v>
      </c>
      <c r="AJ91" s="299" t="s">
        <v>6</v>
      </c>
      <c r="AK91" s="299" t="s">
        <v>6</v>
      </c>
      <c r="AL91" s="299" t="s">
        <v>6</v>
      </c>
      <c r="AM91" s="299" t="s">
        <v>6</v>
      </c>
      <c r="AN91" s="299" t="s">
        <v>6</v>
      </c>
      <c r="AO91" s="299" t="s">
        <v>6</v>
      </c>
      <c r="AP91" s="299" t="s">
        <v>6</v>
      </c>
      <c r="AQ91" s="299" t="s">
        <v>6</v>
      </c>
      <c r="AR91" s="299" t="s">
        <v>6</v>
      </c>
      <c r="AS91" s="299" t="s">
        <v>6</v>
      </c>
      <c r="AT91" s="299" t="s">
        <v>6</v>
      </c>
      <c r="AU91" s="299" t="s">
        <v>6</v>
      </c>
    </row>
    <row r="92" spans="1:47" x14ac:dyDescent="0.25">
      <c r="A92" s="349">
        <f>Liste!A111</f>
        <v>72</v>
      </c>
      <c r="B92" s="349" t="str">
        <f>IF(Liste!B111&lt;&gt;"",Liste!B111,"")</f>
        <v/>
      </c>
      <c r="C92" s="349" t="str">
        <f>IF(Liste!B111&lt;&gt;"",Liste!C111,"")</f>
        <v/>
      </c>
      <c r="D92" s="297"/>
      <c r="E92" s="299" t="s">
        <v>6</v>
      </c>
      <c r="F92" s="299"/>
      <c r="G92" s="299" t="s">
        <v>6</v>
      </c>
      <c r="H92" s="299" t="s">
        <v>6</v>
      </c>
      <c r="I92" s="299"/>
      <c r="J92" s="299"/>
      <c r="K92" s="299" t="s">
        <v>6</v>
      </c>
      <c r="L92" s="299" t="s">
        <v>6</v>
      </c>
      <c r="M92" s="299" t="s">
        <v>6</v>
      </c>
      <c r="N92" s="299"/>
      <c r="O92" s="293" t="str">
        <f>IF(I92&lt;&gt;"",Liste!D111,"")</f>
        <v/>
      </c>
      <c r="P92" s="293" t="str">
        <f>IF(I92&lt;&gt;"",Liste!E111,"")</f>
        <v/>
      </c>
      <c r="Q92" s="293" t="str">
        <f>IF(I92&lt;&gt;"",Liste!F111,"")</f>
        <v/>
      </c>
      <c r="R92" s="299" t="s">
        <v>6</v>
      </c>
      <c r="S92" s="299" t="s">
        <v>6</v>
      </c>
      <c r="T92" s="299"/>
      <c r="U92" s="299"/>
      <c r="V92" s="299" t="s">
        <v>6</v>
      </c>
      <c r="W92" s="299" t="s">
        <v>6</v>
      </c>
      <c r="X92" s="299" t="s">
        <v>6</v>
      </c>
      <c r="Y92" s="299" t="s">
        <v>6</v>
      </c>
      <c r="Z92" s="299" t="s">
        <v>6</v>
      </c>
      <c r="AA92" s="299" t="s">
        <v>6</v>
      </c>
      <c r="AB92" s="299" t="s">
        <v>6</v>
      </c>
      <c r="AC92" s="299" t="s">
        <v>6</v>
      </c>
      <c r="AD92" s="299" t="s">
        <v>6</v>
      </c>
      <c r="AE92" s="299" t="s">
        <v>6</v>
      </c>
      <c r="AF92" s="299" t="s">
        <v>6</v>
      </c>
      <c r="AG92" s="299" t="s">
        <v>6</v>
      </c>
      <c r="AH92" s="299" t="s">
        <v>6</v>
      </c>
      <c r="AI92" s="299" t="s">
        <v>6</v>
      </c>
      <c r="AJ92" s="299" t="s">
        <v>6</v>
      </c>
      <c r="AK92" s="299" t="s">
        <v>6</v>
      </c>
      <c r="AL92" s="299" t="s">
        <v>6</v>
      </c>
      <c r="AM92" s="299" t="s">
        <v>6</v>
      </c>
      <c r="AN92" s="299" t="s">
        <v>6</v>
      </c>
      <c r="AO92" s="299" t="s">
        <v>6</v>
      </c>
      <c r="AP92" s="299" t="s">
        <v>6</v>
      </c>
      <c r="AQ92" s="299" t="s">
        <v>6</v>
      </c>
      <c r="AR92" s="299" t="s">
        <v>6</v>
      </c>
      <c r="AS92" s="299" t="s">
        <v>6</v>
      </c>
      <c r="AT92" s="299" t="s">
        <v>6</v>
      </c>
      <c r="AU92" s="299" t="s">
        <v>6</v>
      </c>
    </row>
    <row r="93" spans="1:47" x14ac:dyDescent="0.25">
      <c r="A93" s="349">
        <f>Liste!A112</f>
        <v>73</v>
      </c>
      <c r="B93" s="349" t="str">
        <f>IF(Liste!B112&lt;&gt;"",Liste!B112,"")</f>
        <v/>
      </c>
      <c r="C93" s="349" t="str">
        <f>IF(Liste!B112&lt;&gt;"",Liste!C112,"")</f>
        <v/>
      </c>
      <c r="D93" s="297"/>
      <c r="E93" s="299" t="s">
        <v>6</v>
      </c>
      <c r="F93" s="299"/>
      <c r="G93" s="299" t="s">
        <v>6</v>
      </c>
      <c r="H93" s="299" t="s">
        <v>6</v>
      </c>
      <c r="I93" s="299"/>
      <c r="J93" s="299"/>
      <c r="K93" s="299" t="s">
        <v>6</v>
      </c>
      <c r="L93" s="299" t="s">
        <v>6</v>
      </c>
      <c r="M93" s="299" t="s">
        <v>6</v>
      </c>
      <c r="N93" s="299"/>
      <c r="O93" s="293" t="str">
        <f>IF(I93&lt;&gt;"",Liste!D112,"")</f>
        <v/>
      </c>
      <c r="P93" s="293" t="str">
        <f>IF(I93&lt;&gt;"",Liste!E112,"")</f>
        <v/>
      </c>
      <c r="Q93" s="293" t="str">
        <f>IF(I93&lt;&gt;"",Liste!F112,"")</f>
        <v/>
      </c>
      <c r="R93" s="299" t="s">
        <v>6</v>
      </c>
      <c r="S93" s="299" t="s">
        <v>6</v>
      </c>
      <c r="T93" s="299"/>
      <c r="U93" s="299"/>
      <c r="V93" s="299" t="s">
        <v>6</v>
      </c>
      <c r="W93" s="299" t="s">
        <v>6</v>
      </c>
      <c r="X93" s="299" t="s">
        <v>6</v>
      </c>
      <c r="Y93" s="299" t="s">
        <v>6</v>
      </c>
      <c r="Z93" s="299" t="s">
        <v>6</v>
      </c>
      <c r="AA93" s="299" t="s">
        <v>6</v>
      </c>
      <c r="AB93" s="299" t="s">
        <v>6</v>
      </c>
      <c r="AC93" s="299" t="s">
        <v>6</v>
      </c>
      <c r="AD93" s="299" t="s">
        <v>6</v>
      </c>
      <c r="AE93" s="299" t="s">
        <v>6</v>
      </c>
      <c r="AF93" s="299" t="s">
        <v>6</v>
      </c>
      <c r="AG93" s="299" t="s">
        <v>6</v>
      </c>
      <c r="AH93" s="299" t="s">
        <v>6</v>
      </c>
      <c r="AI93" s="299" t="s">
        <v>6</v>
      </c>
      <c r="AJ93" s="299" t="s">
        <v>6</v>
      </c>
      <c r="AK93" s="299" t="s">
        <v>6</v>
      </c>
      <c r="AL93" s="299" t="s">
        <v>6</v>
      </c>
      <c r="AM93" s="299" t="s">
        <v>6</v>
      </c>
      <c r="AN93" s="299" t="s">
        <v>6</v>
      </c>
      <c r="AO93" s="299" t="s">
        <v>6</v>
      </c>
      <c r="AP93" s="299" t="s">
        <v>6</v>
      </c>
      <c r="AQ93" s="299" t="s">
        <v>6</v>
      </c>
      <c r="AR93" s="299" t="s">
        <v>6</v>
      </c>
      <c r="AS93" s="299" t="s">
        <v>6</v>
      </c>
      <c r="AT93" s="299" t="s">
        <v>6</v>
      </c>
      <c r="AU93" s="299" t="s">
        <v>6</v>
      </c>
    </row>
    <row r="94" spans="1:47" x14ac:dyDescent="0.25">
      <c r="A94" s="349">
        <f>Liste!A113</f>
        <v>74</v>
      </c>
      <c r="B94" s="349" t="str">
        <f>IF(Liste!B113&lt;&gt;"",Liste!B113,"")</f>
        <v/>
      </c>
      <c r="C94" s="349" t="str">
        <f>IF(Liste!B113&lt;&gt;"",Liste!C113,"")</f>
        <v/>
      </c>
      <c r="D94" s="297"/>
      <c r="E94" s="299" t="s">
        <v>6</v>
      </c>
      <c r="F94" s="299"/>
      <c r="G94" s="299" t="s">
        <v>6</v>
      </c>
      <c r="H94" s="299" t="s">
        <v>6</v>
      </c>
      <c r="I94" s="299"/>
      <c r="J94" s="299"/>
      <c r="K94" s="299" t="s">
        <v>6</v>
      </c>
      <c r="L94" s="299" t="s">
        <v>6</v>
      </c>
      <c r="M94" s="299" t="s">
        <v>6</v>
      </c>
      <c r="N94" s="299"/>
      <c r="O94" s="293" t="str">
        <f>IF(I94&lt;&gt;"",Liste!D113,"")</f>
        <v/>
      </c>
      <c r="P94" s="293" t="str">
        <f>IF(I94&lt;&gt;"",Liste!E113,"")</f>
        <v/>
      </c>
      <c r="Q94" s="293" t="str">
        <f>IF(I94&lt;&gt;"",Liste!F113,"")</f>
        <v/>
      </c>
      <c r="R94" s="299" t="s">
        <v>6</v>
      </c>
      <c r="S94" s="299" t="s">
        <v>6</v>
      </c>
      <c r="T94" s="299"/>
      <c r="U94" s="299"/>
      <c r="V94" s="299" t="s">
        <v>6</v>
      </c>
      <c r="W94" s="299" t="s">
        <v>6</v>
      </c>
      <c r="X94" s="299" t="s">
        <v>6</v>
      </c>
      <c r="Y94" s="299" t="s">
        <v>6</v>
      </c>
      <c r="Z94" s="299" t="s">
        <v>6</v>
      </c>
      <c r="AA94" s="299" t="s">
        <v>6</v>
      </c>
      <c r="AB94" s="299" t="s">
        <v>6</v>
      </c>
      <c r="AC94" s="299" t="s">
        <v>6</v>
      </c>
      <c r="AD94" s="299" t="s">
        <v>6</v>
      </c>
      <c r="AE94" s="299" t="s">
        <v>6</v>
      </c>
      <c r="AF94" s="299" t="s">
        <v>6</v>
      </c>
      <c r="AG94" s="299" t="s">
        <v>6</v>
      </c>
      <c r="AH94" s="299" t="s">
        <v>6</v>
      </c>
      <c r="AI94" s="299" t="s">
        <v>6</v>
      </c>
      <c r="AJ94" s="299" t="s">
        <v>6</v>
      </c>
      <c r="AK94" s="299" t="s">
        <v>6</v>
      </c>
      <c r="AL94" s="299" t="s">
        <v>6</v>
      </c>
      <c r="AM94" s="299" t="s">
        <v>6</v>
      </c>
      <c r="AN94" s="299" t="s">
        <v>6</v>
      </c>
      <c r="AO94" s="299" t="s">
        <v>6</v>
      </c>
      <c r="AP94" s="299" t="s">
        <v>6</v>
      </c>
      <c r="AQ94" s="299" t="s">
        <v>6</v>
      </c>
      <c r="AR94" s="299" t="s">
        <v>6</v>
      </c>
      <c r="AS94" s="299" t="s">
        <v>6</v>
      </c>
      <c r="AT94" s="299" t="s">
        <v>6</v>
      </c>
      <c r="AU94" s="299" t="s">
        <v>6</v>
      </c>
    </row>
    <row r="95" spans="1:47" x14ac:dyDescent="0.25">
      <c r="A95" s="349">
        <f>Liste!A114</f>
        <v>75</v>
      </c>
      <c r="B95" s="349" t="str">
        <f>IF(Liste!B114&lt;&gt;"",Liste!B114,"")</f>
        <v/>
      </c>
      <c r="C95" s="349" t="str">
        <f>IF(Liste!B114&lt;&gt;"",Liste!C114,"")</f>
        <v/>
      </c>
      <c r="D95" s="297"/>
      <c r="E95" s="299" t="s">
        <v>6</v>
      </c>
      <c r="F95" s="299"/>
      <c r="G95" s="299" t="s">
        <v>6</v>
      </c>
      <c r="H95" s="299" t="s">
        <v>6</v>
      </c>
      <c r="I95" s="299"/>
      <c r="J95" s="299"/>
      <c r="K95" s="299" t="s">
        <v>6</v>
      </c>
      <c r="L95" s="299" t="s">
        <v>6</v>
      </c>
      <c r="M95" s="299" t="s">
        <v>6</v>
      </c>
      <c r="N95" s="299"/>
      <c r="O95" s="293" t="str">
        <f>IF(I95&lt;&gt;"",Liste!D114,"")</f>
        <v/>
      </c>
      <c r="P95" s="293" t="str">
        <f>IF(I95&lt;&gt;"",Liste!E114,"")</f>
        <v/>
      </c>
      <c r="Q95" s="293" t="str">
        <f>IF(I95&lt;&gt;"",Liste!F114,"")</f>
        <v/>
      </c>
      <c r="R95" s="299" t="s">
        <v>6</v>
      </c>
      <c r="S95" s="299" t="s">
        <v>6</v>
      </c>
      <c r="T95" s="299"/>
      <c r="U95" s="299"/>
      <c r="V95" s="299" t="s">
        <v>6</v>
      </c>
      <c r="W95" s="299" t="s">
        <v>6</v>
      </c>
      <c r="X95" s="299" t="s">
        <v>6</v>
      </c>
      <c r="Y95" s="299" t="s">
        <v>6</v>
      </c>
      <c r="Z95" s="299" t="s">
        <v>6</v>
      </c>
      <c r="AA95" s="299" t="s">
        <v>6</v>
      </c>
      <c r="AB95" s="299" t="s">
        <v>6</v>
      </c>
      <c r="AC95" s="299" t="s">
        <v>6</v>
      </c>
      <c r="AD95" s="299" t="s">
        <v>6</v>
      </c>
      <c r="AE95" s="299" t="s">
        <v>6</v>
      </c>
      <c r="AF95" s="299" t="s">
        <v>6</v>
      </c>
      <c r="AG95" s="299" t="s">
        <v>6</v>
      </c>
      <c r="AH95" s="299" t="s">
        <v>6</v>
      </c>
      <c r="AI95" s="299" t="s">
        <v>6</v>
      </c>
      <c r="AJ95" s="299" t="s">
        <v>6</v>
      </c>
      <c r="AK95" s="299" t="s">
        <v>6</v>
      </c>
      <c r="AL95" s="299" t="s">
        <v>6</v>
      </c>
      <c r="AM95" s="299" t="s">
        <v>6</v>
      </c>
      <c r="AN95" s="299" t="s">
        <v>6</v>
      </c>
      <c r="AO95" s="299" t="s">
        <v>6</v>
      </c>
      <c r="AP95" s="299" t="s">
        <v>6</v>
      </c>
      <c r="AQ95" s="299" t="s">
        <v>6</v>
      </c>
      <c r="AR95" s="299" t="s">
        <v>6</v>
      </c>
      <c r="AS95" s="299" t="s">
        <v>6</v>
      </c>
      <c r="AT95" s="299" t="s">
        <v>6</v>
      </c>
      <c r="AU95" s="299" t="s">
        <v>6</v>
      </c>
    </row>
    <row r="96" spans="1:47" x14ac:dyDescent="0.25">
      <c r="A96" s="349">
        <f>Liste!A115</f>
        <v>76</v>
      </c>
      <c r="B96" s="349" t="str">
        <f>IF(Liste!B115&lt;&gt;"",Liste!B115,"")</f>
        <v/>
      </c>
      <c r="C96" s="349" t="str">
        <f>IF(Liste!B115&lt;&gt;"",Liste!C115,"")</f>
        <v/>
      </c>
      <c r="D96" s="297"/>
      <c r="E96" s="299" t="s">
        <v>6</v>
      </c>
      <c r="F96" s="299"/>
      <c r="G96" s="299" t="s">
        <v>6</v>
      </c>
      <c r="H96" s="299" t="s">
        <v>6</v>
      </c>
      <c r="I96" s="299"/>
      <c r="J96" s="299"/>
      <c r="K96" s="299" t="s">
        <v>6</v>
      </c>
      <c r="L96" s="299" t="s">
        <v>6</v>
      </c>
      <c r="M96" s="299" t="s">
        <v>6</v>
      </c>
      <c r="N96" s="299"/>
      <c r="O96" s="293" t="str">
        <f>IF(I96&lt;&gt;"",Liste!D115,"")</f>
        <v/>
      </c>
      <c r="P96" s="293" t="str">
        <f>IF(I96&lt;&gt;"",Liste!E115,"")</f>
        <v/>
      </c>
      <c r="Q96" s="293" t="str">
        <f>IF(I96&lt;&gt;"",Liste!F115,"")</f>
        <v/>
      </c>
      <c r="R96" s="299" t="s">
        <v>6</v>
      </c>
      <c r="S96" s="299" t="s">
        <v>6</v>
      </c>
      <c r="T96" s="299"/>
      <c r="U96" s="299"/>
      <c r="V96" s="299" t="s">
        <v>6</v>
      </c>
      <c r="W96" s="299" t="s">
        <v>6</v>
      </c>
      <c r="X96" s="299" t="s">
        <v>6</v>
      </c>
      <c r="Y96" s="299" t="s">
        <v>6</v>
      </c>
      <c r="Z96" s="299" t="s">
        <v>6</v>
      </c>
      <c r="AA96" s="299" t="s">
        <v>6</v>
      </c>
      <c r="AB96" s="299" t="s">
        <v>6</v>
      </c>
      <c r="AC96" s="299" t="s">
        <v>6</v>
      </c>
      <c r="AD96" s="299" t="s">
        <v>6</v>
      </c>
      <c r="AE96" s="299" t="s">
        <v>6</v>
      </c>
      <c r="AF96" s="299" t="s">
        <v>6</v>
      </c>
      <c r="AG96" s="299" t="s">
        <v>6</v>
      </c>
      <c r="AH96" s="299" t="s">
        <v>6</v>
      </c>
      <c r="AI96" s="299" t="s">
        <v>6</v>
      </c>
      <c r="AJ96" s="299" t="s">
        <v>6</v>
      </c>
      <c r="AK96" s="299" t="s">
        <v>6</v>
      </c>
      <c r="AL96" s="299" t="s">
        <v>6</v>
      </c>
      <c r="AM96" s="299" t="s">
        <v>6</v>
      </c>
      <c r="AN96" s="299" t="s">
        <v>6</v>
      </c>
      <c r="AO96" s="299" t="s">
        <v>6</v>
      </c>
      <c r="AP96" s="299" t="s">
        <v>6</v>
      </c>
      <c r="AQ96" s="299" t="s">
        <v>6</v>
      </c>
      <c r="AR96" s="299" t="s">
        <v>6</v>
      </c>
      <c r="AS96" s="299" t="s">
        <v>6</v>
      </c>
      <c r="AT96" s="299" t="s">
        <v>6</v>
      </c>
      <c r="AU96" s="299" t="s">
        <v>6</v>
      </c>
    </row>
    <row r="97" spans="1:47" x14ac:dyDescent="0.25">
      <c r="A97" s="349">
        <f>Liste!A116</f>
        <v>77</v>
      </c>
      <c r="B97" s="349" t="str">
        <f>IF(Liste!B116&lt;&gt;"",Liste!B116,"")</f>
        <v/>
      </c>
      <c r="C97" s="349" t="str">
        <f>IF(Liste!B116&lt;&gt;"",Liste!C116,"")</f>
        <v/>
      </c>
      <c r="D97" s="297"/>
      <c r="E97" s="299" t="s">
        <v>6</v>
      </c>
      <c r="F97" s="299"/>
      <c r="G97" s="299" t="s">
        <v>6</v>
      </c>
      <c r="H97" s="299" t="s">
        <v>6</v>
      </c>
      <c r="I97" s="299"/>
      <c r="J97" s="299"/>
      <c r="K97" s="299" t="s">
        <v>6</v>
      </c>
      <c r="L97" s="299" t="s">
        <v>6</v>
      </c>
      <c r="M97" s="299" t="s">
        <v>6</v>
      </c>
      <c r="N97" s="299"/>
      <c r="O97" s="293" t="str">
        <f>IF(I97&lt;&gt;"",Liste!D116,"")</f>
        <v/>
      </c>
      <c r="P97" s="293" t="str">
        <f>IF(I97&lt;&gt;"",Liste!E116,"")</f>
        <v/>
      </c>
      <c r="Q97" s="293" t="str">
        <f>IF(I97&lt;&gt;"",Liste!F116,"")</f>
        <v/>
      </c>
      <c r="R97" s="299" t="s">
        <v>6</v>
      </c>
      <c r="S97" s="299" t="s">
        <v>6</v>
      </c>
      <c r="T97" s="299"/>
      <c r="U97" s="299"/>
      <c r="V97" s="299" t="s">
        <v>6</v>
      </c>
      <c r="W97" s="299" t="s">
        <v>6</v>
      </c>
      <c r="X97" s="299" t="s">
        <v>6</v>
      </c>
      <c r="Y97" s="299" t="s">
        <v>6</v>
      </c>
      <c r="Z97" s="299" t="s">
        <v>6</v>
      </c>
      <c r="AA97" s="299" t="s">
        <v>6</v>
      </c>
      <c r="AB97" s="299" t="s">
        <v>6</v>
      </c>
      <c r="AC97" s="299" t="s">
        <v>6</v>
      </c>
      <c r="AD97" s="299" t="s">
        <v>6</v>
      </c>
      <c r="AE97" s="299" t="s">
        <v>6</v>
      </c>
      <c r="AF97" s="299" t="s">
        <v>6</v>
      </c>
      <c r="AG97" s="299" t="s">
        <v>6</v>
      </c>
      <c r="AH97" s="299" t="s">
        <v>6</v>
      </c>
      <c r="AI97" s="299" t="s">
        <v>6</v>
      </c>
      <c r="AJ97" s="299" t="s">
        <v>6</v>
      </c>
      <c r="AK97" s="299" t="s">
        <v>6</v>
      </c>
      <c r="AL97" s="299" t="s">
        <v>6</v>
      </c>
      <c r="AM97" s="299" t="s">
        <v>6</v>
      </c>
      <c r="AN97" s="299" t="s">
        <v>6</v>
      </c>
      <c r="AO97" s="299" t="s">
        <v>6</v>
      </c>
      <c r="AP97" s="299" t="s">
        <v>6</v>
      </c>
      <c r="AQ97" s="299" t="s">
        <v>6</v>
      </c>
      <c r="AR97" s="299" t="s">
        <v>6</v>
      </c>
      <c r="AS97" s="299" t="s">
        <v>6</v>
      </c>
      <c r="AT97" s="299" t="s">
        <v>6</v>
      </c>
      <c r="AU97" s="299" t="s">
        <v>6</v>
      </c>
    </row>
    <row r="98" spans="1:47" x14ac:dyDescent="0.25">
      <c r="A98" s="349">
        <f>Liste!A117</f>
        <v>78</v>
      </c>
      <c r="B98" s="349" t="str">
        <f>IF(Liste!B117&lt;&gt;"",Liste!B117,"")</f>
        <v/>
      </c>
      <c r="C98" s="349" t="str">
        <f>IF(Liste!B117&lt;&gt;"",Liste!C117,"")</f>
        <v/>
      </c>
      <c r="D98" s="297"/>
      <c r="E98" s="299" t="s">
        <v>6</v>
      </c>
      <c r="F98" s="299"/>
      <c r="G98" s="299" t="s">
        <v>6</v>
      </c>
      <c r="H98" s="299" t="s">
        <v>6</v>
      </c>
      <c r="I98" s="299"/>
      <c r="J98" s="299"/>
      <c r="K98" s="299" t="s">
        <v>6</v>
      </c>
      <c r="L98" s="299" t="s">
        <v>6</v>
      </c>
      <c r="M98" s="299" t="s">
        <v>6</v>
      </c>
      <c r="N98" s="299"/>
      <c r="O98" s="293" t="str">
        <f>IF(I98&lt;&gt;"",Liste!D117,"")</f>
        <v/>
      </c>
      <c r="P98" s="293" t="str">
        <f>IF(I98&lt;&gt;"",Liste!E117,"")</f>
        <v/>
      </c>
      <c r="Q98" s="293" t="str">
        <f>IF(I98&lt;&gt;"",Liste!F117,"")</f>
        <v/>
      </c>
      <c r="R98" s="299" t="s">
        <v>6</v>
      </c>
      <c r="S98" s="299" t="s">
        <v>6</v>
      </c>
      <c r="T98" s="299"/>
      <c r="U98" s="299"/>
      <c r="V98" s="299" t="s">
        <v>6</v>
      </c>
      <c r="W98" s="299" t="s">
        <v>6</v>
      </c>
      <c r="X98" s="299" t="s">
        <v>6</v>
      </c>
      <c r="Y98" s="299" t="s">
        <v>6</v>
      </c>
      <c r="Z98" s="299" t="s">
        <v>6</v>
      </c>
      <c r="AA98" s="299" t="s">
        <v>6</v>
      </c>
      <c r="AB98" s="299" t="s">
        <v>6</v>
      </c>
      <c r="AC98" s="299" t="s">
        <v>6</v>
      </c>
      <c r="AD98" s="299" t="s">
        <v>6</v>
      </c>
      <c r="AE98" s="299" t="s">
        <v>6</v>
      </c>
      <c r="AF98" s="299" t="s">
        <v>6</v>
      </c>
      <c r="AG98" s="299" t="s">
        <v>6</v>
      </c>
      <c r="AH98" s="299" t="s">
        <v>6</v>
      </c>
      <c r="AI98" s="299" t="s">
        <v>6</v>
      </c>
      <c r="AJ98" s="299" t="s">
        <v>6</v>
      </c>
      <c r="AK98" s="299" t="s">
        <v>6</v>
      </c>
      <c r="AL98" s="299" t="s">
        <v>6</v>
      </c>
      <c r="AM98" s="299" t="s">
        <v>6</v>
      </c>
      <c r="AN98" s="299" t="s">
        <v>6</v>
      </c>
      <c r="AO98" s="299" t="s">
        <v>6</v>
      </c>
      <c r="AP98" s="299" t="s">
        <v>6</v>
      </c>
      <c r="AQ98" s="299" t="s">
        <v>6</v>
      </c>
      <c r="AR98" s="299" t="s">
        <v>6</v>
      </c>
      <c r="AS98" s="299" t="s">
        <v>6</v>
      </c>
      <c r="AT98" s="299" t="s">
        <v>6</v>
      </c>
      <c r="AU98" s="299" t="s">
        <v>6</v>
      </c>
    </row>
    <row r="99" spans="1:47" x14ac:dyDescent="0.25">
      <c r="A99" s="349">
        <f>Liste!A118</f>
        <v>79</v>
      </c>
      <c r="B99" s="349" t="str">
        <f>IF(Liste!B118&lt;&gt;"",Liste!B118,"")</f>
        <v/>
      </c>
      <c r="C99" s="349" t="str">
        <f>IF(Liste!B118&lt;&gt;"",Liste!C118,"")</f>
        <v/>
      </c>
      <c r="D99" s="297"/>
      <c r="E99" s="299" t="s">
        <v>6</v>
      </c>
      <c r="F99" s="299"/>
      <c r="G99" s="299" t="s">
        <v>6</v>
      </c>
      <c r="H99" s="299" t="s">
        <v>6</v>
      </c>
      <c r="I99" s="299"/>
      <c r="J99" s="299"/>
      <c r="K99" s="299" t="s">
        <v>6</v>
      </c>
      <c r="L99" s="299" t="s">
        <v>6</v>
      </c>
      <c r="M99" s="299" t="s">
        <v>6</v>
      </c>
      <c r="N99" s="299"/>
      <c r="O99" s="293" t="str">
        <f>IF(I99&lt;&gt;"",Liste!D118,"")</f>
        <v/>
      </c>
      <c r="P99" s="293" t="str">
        <f>IF(I99&lt;&gt;"",Liste!E118,"")</f>
        <v/>
      </c>
      <c r="Q99" s="293" t="str">
        <f>IF(I99&lt;&gt;"",Liste!F118,"")</f>
        <v/>
      </c>
      <c r="R99" s="299" t="s">
        <v>6</v>
      </c>
      <c r="S99" s="299" t="s">
        <v>6</v>
      </c>
      <c r="T99" s="299"/>
      <c r="U99" s="299"/>
      <c r="V99" s="299" t="s">
        <v>6</v>
      </c>
      <c r="W99" s="299" t="s">
        <v>6</v>
      </c>
      <c r="X99" s="299" t="s">
        <v>6</v>
      </c>
      <c r="Y99" s="299" t="s">
        <v>6</v>
      </c>
      <c r="Z99" s="299" t="s">
        <v>6</v>
      </c>
      <c r="AA99" s="299" t="s">
        <v>6</v>
      </c>
      <c r="AB99" s="299" t="s">
        <v>6</v>
      </c>
      <c r="AC99" s="299" t="s">
        <v>6</v>
      </c>
      <c r="AD99" s="299" t="s">
        <v>6</v>
      </c>
      <c r="AE99" s="299" t="s">
        <v>6</v>
      </c>
      <c r="AF99" s="299" t="s">
        <v>6</v>
      </c>
      <c r="AG99" s="299" t="s">
        <v>6</v>
      </c>
      <c r="AH99" s="299" t="s">
        <v>6</v>
      </c>
      <c r="AI99" s="299" t="s">
        <v>6</v>
      </c>
      <c r="AJ99" s="299" t="s">
        <v>6</v>
      </c>
      <c r="AK99" s="299" t="s">
        <v>6</v>
      </c>
      <c r="AL99" s="299" t="s">
        <v>6</v>
      </c>
      <c r="AM99" s="299" t="s">
        <v>6</v>
      </c>
      <c r="AN99" s="299" t="s">
        <v>6</v>
      </c>
      <c r="AO99" s="299" t="s">
        <v>6</v>
      </c>
      <c r="AP99" s="299" t="s">
        <v>6</v>
      </c>
      <c r="AQ99" s="299" t="s">
        <v>6</v>
      </c>
      <c r="AR99" s="299" t="s">
        <v>6</v>
      </c>
      <c r="AS99" s="299" t="s">
        <v>6</v>
      </c>
      <c r="AT99" s="299" t="s">
        <v>6</v>
      </c>
      <c r="AU99" s="299" t="s">
        <v>6</v>
      </c>
    </row>
    <row r="100" spans="1:47" x14ac:dyDescent="0.25">
      <c r="A100" s="349">
        <f>Liste!A119</f>
        <v>80</v>
      </c>
      <c r="B100" s="349" t="str">
        <f>IF(Liste!B119&lt;&gt;"",Liste!B119,"")</f>
        <v/>
      </c>
      <c r="C100" s="349" t="str">
        <f>IF(Liste!B119&lt;&gt;"",Liste!C119,"")</f>
        <v/>
      </c>
      <c r="D100" s="297"/>
      <c r="E100" s="299" t="s">
        <v>6</v>
      </c>
      <c r="F100" s="299"/>
      <c r="G100" s="299" t="s">
        <v>6</v>
      </c>
      <c r="H100" s="299" t="s">
        <v>6</v>
      </c>
      <c r="I100" s="299"/>
      <c r="J100" s="299"/>
      <c r="K100" s="299" t="s">
        <v>6</v>
      </c>
      <c r="L100" s="299" t="s">
        <v>6</v>
      </c>
      <c r="M100" s="299" t="s">
        <v>6</v>
      </c>
      <c r="N100" s="299"/>
      <c r="O100" s="293" t="str">
        <f>IF(I100&lt;&gt;"",Liste!D119,"")</f>
        <v/>
      </c>
      <c r="P100" s="293" t="str">
        <f>IF(I100&lt;&gt;"",Liste!E119,"")</f>
        <v/>
      </c>
      <c r="Q100" s="293" t="str">
        <f>IF(I100&lt;&gt;"",Liste!F119,"")</f>
        <v/>
      </c>
      <c r="R100" s="299" t="s">
        <v>6</v>
      </c>
      <c r="S100" s="299" t="s">
        <v>6</v>
      </c>
      <c r="T100" s="299"/>
      <c r="U100" s="299"/>
      <c r="V100" s="299" t="s">
        <v>6</v>
      </c>
      <c r="W100" s="299" t="s">
        <v>6</v>
      </c>
      <c r="X100" s="299" t="s">
        <v>6</v>
      </c>
      <c r="Y100" s="299" t="s">
        <v>6</v>
      </c>
      <c r="Z100" s="299" t="s">
        <v>6</v>
      </c>
      <c r="AA100" s="299" t="s">
        <v>6</v>
      </c>
      <c r="AB100" s="299" t="s">
        <v>6</v>
      </c>
      <c r="AC100" s="299" t="s">
        <v>6</v>
      </c>
      <c r="AD100" s="299" t="s">
        <v>6</v>
      </c>
      <c r="AE100" s="299" t="s">
        <v>6</v>
      </c>
      <c r="AF100" s="299" t="s">
        <v>6</v>
      </c>
      <c r="AG100" s="299" t="s">
        <v>6</v>
      </c>
      <c r="AH100" s="299" t="s">
        <v>6</v>
      </c>
      <c r="AI100" s="299" t="s">
        <v>6</v>
      </c>
      <c r="AJ100" s="299" t="s">
        <v>6</v>
      </c>
      <c r="AK100" s="299" t="s">
        <v>6</v>
      </c>
      <c r="AL100" s="299" t="s">
        <v>6</v>
      </c>
      <c r="AM100" s="299" t="s">
        <v>6</v>
      </c>
      <c r="AN100" s="299" t="s">
        <v>6</v>
      </c>
      <c r="AO100" s="299" t="s">
        <v>6</v>
      </c>
      <c r="AP100" s="299" t="s">
        <v>6</v>
      </c>
      <c r="AQ100" s="299" t="s">
        <v>6</v>
      </c>
      <c r="AR100" s="299" t="s">
        <v>6</v>
      </c>
      <c r="AS100" s="299" t="s">
        <v>6</v>
      </c>
      <c r="AT100" s="299" t="s">
        <v>6</v>
      </c>
      <c r="AU100" s="299" t="s">
        <v>6</v>
      </c>
    </row>
    <row r="101" spans="1:47" x14ac:dyDescent="0.25">
      <c r="A101" s="349">
        <f>Liste!A120</f>
        <v>81</v>
      </c>
      <c r="B101" s="349" t="str">
        <f>IF(Liste!B120&lt;&gt;"",Liste!B120,"")</f>
        <v/>
      </c>
      <c r="C101" s="349" t="str">
        <f>IF(Liste!B120&lt;&gt;"",Liste!C120,"")</f>
        <v/>
      </c>
      <c r="D101" s="297"/>
      <c r="E101" s="299" t="s">
        <v>6</v>
      </c>
      <c r="F101" s="299"/>
      <c r="G101" s="299" t="s">
        <v>6</v>
      </c>
      <c r="H101" s="299" t="s">
        <v>6</v>
      </c>
      <c r="I101" s="299"/>
      <c r="J101" s="299"/>
      <c r="K101" s="299" t="s">
        <v>6</v>
      </c>
      <c r="L101" s="299" t="s">
        <v>6</v>
      </c>
      <c r="M101" s="299" t="s">
        <v>6</v>
      </c>
      <c r="N101" s="299"/>
      <c r="O101" s="293" t="str">
        <f>IF(I101&lt;&gt;"",Liste!D120,"")</f>
        <v/>
      </c>
      <c r="P101" s="293" t="str">
        <f>IF(I101&lt;&gt;"",Liste!E120,"")</f>
        <v/>
      </c>
      <c r="Q101" s="293" t="str">
        <f>IF(I101&lt;&gt;"",Liste!F120,"")</f>
        <v/>
      </c>
      <c r="R101" s="299" t="s">
        <v>6</v>
      </c>
      <c r="S101" s="299" t="s">
        <v>6</v>
      </c>
      <c r="T101" s="299"/>
      <c r="U101" s="299"/>
      <c r="V101" s="299" t="s">
        <v>6</v>
      </c>
      <c r="W101" s="299" t="s">
        <v>6</v>
      </c>
      <c r="X101" s="299" t="s">
        <v>6</v>
      </c>
      <c r="Y101" s="299" t="s">
        <v>6</v>
      </c>
      <c r="Z101" s="299" t="s">
        <v>6</v>
      </c>
      <c r="AA101" s="299" t="s">
        <v>6</v>
      </c>
      <c r="AB101" s="299" t="s">
        <v>6</v>
      </c>
      <c r="AC101" s="299" t="s">
        <v>6</v>
      </c>
      <c r="AD101" s="299" t="s">
        <v>6</v>
      </c>
      <c r="AE101" s="299" t="s">
        <v>6</v>
      </c>
      <c r="AF101" s="299" t="s">
        <v>6</v>
      </c>
      <c r="AG101" s="299" t="s">
        <v>6</v>
      </c>
      <c r="AH101" s="299" t="s">
        <v>6</v>
      </c>
      <c r="AI101" s="299" t="s">
        <v>6</v>
      </c>
      <c r="AJ101" s="299" t="s">
        <v>6</v>
      </c>
      <c r="AK101" s="299" t="s">
        <v>6</v>
      </c>
      <c r="AL101" s="299" t="s">
        <v>6</v>
      </c>
      <c r="AM101" s="299" t="s">
        <v>6</v>
      </c>
      <c r="AN101" s="299" t="s">
        <v>6</v>
      </c>
      <c r="AO101" s="299" t="s">
        <v>6</v>
      </c>
      <c r="AP101" s="299" t="s">
        <v>6</v>
      </c>
      <c r="AQ101" s="299" t="s">
        <v>6</v>
      </c>
      <c r="AR101" s="299" t="s">
        <v>6</v>
      </c>
      <c r="AS101" s="299" t="s">
        <v>6</v>
      </c>
      <c r="AT101" s="299" t="s">
        <v>6</v>
      </c>
      <c r="AU101" s="299" t="s">
        <v>6</v>
      </c>
    </row>
    <row r="102" spans="1:47" x14ac:dyDescent="0.25">
      <c r="A102" s="349">
        <f>Liste!A121</f>
        <v>82</v>
      </c>
      <c r="B102" s="349" t="str">
        <f>IF(Liste!B121&lt;&gt;"",Liste!B121,"")</f>
        <v/>
      </c>
      <c r="C102" s="349" t="str">
        <f>IF(Liste!B121&lt;&gt;"",Liste!C121,"")</f>
        <v/>
      </c>
      <c r="D102" s="297"/>
      <c r="E102" s="299" t="s">
        <v>6</v>
      </c>
      <c r="F102" s="299"/>
      <c r="G102" s="299" t="s">
        <v>6</v>
      </c>
      <c r="H102" s="299" t="s">
        <v>6</v>
      </c>
      <c r="I102" s="299"/>
      <c r="J102" s="299"/>
      <c r="K102" s="299" t="s">
        <v>6</v>
      </c>
      <c r="L102" s="299" t="s">
        <v>6</v>
      </c>
      <c r="M102" s="299" t="s">
        <v>6</v>
      </c>
      <c r="N102" s="299"/>
      <c r="O102" s="293" t="str">
        <f>IF(I102&lt;&gt;"",Liste!D121,"")</f>
        <v/>
      </c>
      <c r="P102" s="293" t="str">
        <f>IF(I102&lt;&gt;"",Liste!E121,"")</f>
        <v/>
      </c>
      <c r="Q102" s="293" t="str">
        <f>IF(I102&lt;&gt;"",Liste!F121,"")</f>
        <v/>
      </c>
      <c r="R102" s="299" t="s">
        <v>6</v>
      </c>
      <c r="S102" s="299" t="s">
        <v>6</v>
      </c>
      <c r="T102" s="299"/>
      <c r="U102" s="299"/>
      <c r="V102" s="299" t="s">
        <v>6</v>
      </c>
      <c r="W102" s="299" t="s">
        <v>6</v>
      </c>
      <c r="X102" s="299" t="s">
        <v>6</v>
      </c>
      <c r="Y102" s="299" t="s">
        <v>6</v>
      </c>
      <c r="Z102" s="299" t="s">
        <v>6</v>
      </c>
      <c r="AA102" s="299" t="s">
        <v>6</v>
      </c>
      <c r="AB102" s="299" t="s">
        <v>6</v>
      </c>
      <c r="AC102" s="299" t="s">
        <v>6</v>
      </c>
      <c r="AD102" s="299" t="s">
        <v>6</v>
      </c>
      <c r="AE102" s="299" t="s">
        <v>6</v>
      </c>
      <c r="AF102" s="299" t="s">
        <v>6</v>
      </c>
      <c r="AG102" s="299" t="s">
        <v>6</v>
      </c>
      <c r="AH102" s="299" t="s">
        <v>6</v>
      </c>
      <c r="AI102" s="299" t="s">
        <v>6</v>
      </c>
      <c r="AJ102" s="299" t="s">
        <v>6</v>
      </c>
      <c r="AK102" s="299" t="s">
        <v>6</v>
      </c>
      <c r="AL102" s="299" t="s">
        <v>6</v>
      </c>
      <c r="AM102" s="299" t="s">
        <v>6</v>
      </c>
      <c r="AN102" s="299" t="s">
        <v>6</v>
      </c>
      <c r="AO102" s="299" t="s">
        <v>6</v>
      </c>
      <c r="AP102" s="299" t="s">
        <v>6</v>
      </c>
      <c r="AQ102" s="299" t="s">
        <v>6</v>
      </c>
      <c r="AR102" s="299" t="s">
        <v>6</v>
      </c>
      <c r="AS102" s="299" t="s">
        <v>6</v>
      </c>
      <c r="AT102" s="299" t="s">
        <v>6</v>
      </c>
      <c r="AU102" s="299" t="s">
        <v>6</v>
      </c>
    </row>
    <row r="103" spans="1:47" x14ac:dyDescent="0.25">
      <c r="A103" s="349">
        <f>Liste!A122</f>
        <v>83</v>
      </c>
      <c r="B103" s="349" t="str">
        <f>IF(Liste!B122&lt;&gt;"",Liste!B122,"")</f>
        <v/>
      </c>
      <c r="C103" s="349" t="str">
        <f>IF(Liste!B122&lt;&gt;"",Liste!C122,"")</f>
        <v/>
      </c>
      <c r="D103" s="297"/>
      <c r="E103" s="299" t="s">
        <v>6</v>
      </c>
      <c r="F103" s="299"/>
      <c r="G103" s="299" t="s">
        <v>6</v>
      </c>
      <c r="H103" s="299" t="s">
        <v>6</v>
      </c>
      <c r="I103" s="299"/>
      <c r="J103" s="299"/>
      <c r="K103" s="299" t="s">
        <v>6</v>
      </c>
      <c r="L103" s="299" t="s">
        <v>6</v>
      </c>
      <c r="M103" s="299" t="s">
        <v>6</v>
      </c>
      <c r="N103" s="299"/>
      <c r="O103" s="293" t="str">
        <f>IF(I103&lt;&gt;"",Liste!D122,"")</f>
        <v/>
      </c>
      <c r="P103" s="293" t="str">
        <f>IF(I103&lt;&gt;"",Liste!E122,"")</f>
        <v/>
      </c>
      <c r="Q103" s="293" t="str">
        <f>IF(I103&lt;&gt;"",Liste!F122,"")</f>
        <v/>
      </c>
      <c r="R103" s="299" t="s">
        <v>6</v>
      </c>
      <c r="S103" s="299" t="s">
        <v>6</v>
      </c>
      <c r="T103" s="299"/>
      <c r="U103" s="299"/>
      <c r="V103" s="299" t="s">
        <v>6</v>
      </c>
      <c r="W103" s="299" t="s">
        <v>6</v>
      </c>
      <c r="X103" s="299" t="s">
        <v>6</v>
      </c>
      <c r="Y103" s="299" t="s">
        <v>6</v>
      </c>
      <c r="Z103" s="299" t="s">
        <v>6</v>
      </c>
      <c r="AA103" s="299" t="s">
        <v>6</v>
      </c>
      <c r="AB103" s="299" t="s">
        <v>6</v>
      </c>
      <c r="AC103" s="299" t="s">
        <v>6</v>
      </c>
      <c r="AD103" s="299" t="s">
        <v>6</v>
      </c>
      <c r="AE103" s="299" t="s">
        <v>6</v>
      </c>
      <c r="AF103" s="299" t="s">
        <v>6</v>
      </c>
      <c r="AG103" s="299" t="s">
        <v>6</v>
      </c>
      <c r="AH103" s="299" t="s">
        <v>6</v>
      </c>
      <c r="AI103" s="299" t="s">
        <v>6</v>
      </c>
      <c r="AJ103" s="299" t="s">
        <v>6</v>
      </c>
      <c r="AK103" s="299" t="s">
        <v>6</v>
      </c>
      <c r="AL103" s="299" t="s">
        <v>6</v>
      </c>
      <c r="AM103" s="299" t="s">
        <v>6</v>
      </c>
      <c r="AN103" s="299" t="s">
        <v>6</v>
      </c>
      <c r="AO103" s="299" t="s">
        <v>6</v>
      </c>
      <c r="AP103" s="299" t="s">
        <v>6</v>
      </c>
      <c r="AQ103" s="299" t="s">
        <v>6</v>
      </c>
      <c r="AR103" s="299" t="s">
        <v>6</v>
      </c>
      <c r="AS103" s="299" t="s">
        <v>6</v>
      </c>
      <c r="AT103" s="299" t="s">
        <v>6</v>
      </c>
      <c r="AU103" s="299" t="s">
        <v>6</v>
      </c>
    </row>
    <row r="104" spans="1:47" x14ac:dyDescent="0.25">
      <c r="A104" s="349">
        <f>Liste!A123</f>
        <v>84</v>
      </c>
      <c r="B104" s="349" t="str">
        <f>IF(Liste!B123&lt;&gt;"",Liste!B123,"")</f>
        <v/>
      </c>
      <c r="C104" s="349" t="str">
        <f>IF(Liste!B123&lt;&gt;"",Liste!C123,"")</f>
        <v/>
      </c>
      <c r="D104" s="297"/>
      <c r="E104" s="299" t="s">
        <v>6</v>
      </c>
      <c r="F104" s="299"/>
      <c r="G104" s="299" t="s">
        <v>6</v>
      </c>
      <c r="H104" s="299" t="s">
        <v>6</v>
      </c>
      <c r="I104" s="299"/>
      <c r="J104" s="299"/>
      <c r="K104" s="299" t="s">
        <v>6</v>
      </c>
      <c r="L104" s="299" t="s">
        <v>6</v>
      </c>
      <c r="M104" s="299" t="s">
        <v>6</v>
      </c>
      <c r="N104" s="299"/>
      <c r="O104" s="293" t="str">
        <f>IF(I104&lt;&gt;"",Liste!D123,"")</f>
        <v/>
      </c>
      <c r="P104" s="293" t="str">
        <f>IF(I104&lt;&gt;"",Liste!E123,"")</f>
        <v/>
      </c>
      <c r="Q104" s="293" t="str">
        <f>IF(I104&lt;&gt;"",Liste!F123,"")</f>
        <v/>
      </c>
      <c r="R104" s="299" t="s">
        <v>6</v>
      </c>
      <c r="S104" s="299" t="s">
        <v>6</v>
      </c>
      <c r="T104" s="299"/>
      <c r="U104" s="299"/>
      <c r="V104" s="299" t="s">
        <v>6</v>
      </c>
      <c r="W104" s="299" t="s">
        <v>6</v>
      </c>
      <c r="X104" s="299" t="s">
        <v>6</v>
      </c>
      <c r="Y104" s="299" t="s">
        <v>6</v>
      </c>
      <c r="Z104" s="299" t="s">
        <v>6</v>
      </c>
      <c r="AA104" s="299" t="s">
        <v>6</v>
      </c>
      <c r="AB104" s="299" t="s">
        <v>6</v>
      </c>
      <c r="AC104" s="299" t="s">
        <v>6</v>
      </c>
      <c r="AD104" s="299" t="s">
        <v>6</v>
      </c>
      <c r="AE104" s="299" t="s">
        <v>6</v>
      </c>
      <c r="AF104" s="299" t="s">
        <v>6</v>
      </c>
      <c r="AG104" s="299" t="s">
        <v>6</v>
      </c>
      <c r="AH104" s="299" t="s">
        <v>6</v>
      </c>
      <c r="AI104" s="299" t="s">
        <v>6</v>
      </c>
      <c r="AJ104" s="299" t="s">
        <v>6</v>
      </c>
      <c r="AK104" s="299" t="s">
        <v>6</v>
      </c>
      <c r="AL104" s="299" t="s">
        <v>6</v>
      </c>
      <c r="AM104" s="299" t="s">
        <v>6</v>
      </c>
      <c r="AN104" s="299" t="s">
        <v>6</v>
      </c>
      <c r="AO104" s="299" t="s">
        <v>6</v>
      </c>
      <c r="AP104" s="299" t="s">
        <v>6</v>
      </c>
      <c r="AQ104" s="299" t="s">
        <v>6</v>
      </c>
      <c r="AR104" s="299" t="s">
        <v>6</v>
      </c>
      <c r="AS104" s="299" t="s">
        <v>6</v>
      </c>
      <c r="AT104" s="299" t="s">
        <v>6</v>
      </c>
      <c r="AU104" s="299" t="s">
        <v>6</v>
      </c>
    </row>
    <row r="105" spans="1:47" x14ac:dyDescent="0.25">
      <c r="A105" s="349">
        <f>Liste!A124</f>
        <v>85</v>
      </c>
      <c r="B105" s="349" t="str">
        <f>IF(Liste!B124&lt;&gt;"",Liste!B124,"")</f>
        <v/>
      </c>
      <c r="C105" s="349" t="str">
        <f>IF(Liste!B124&lt;&gt;"",Liste!C124,"")</f>
        <v/>
      </c>
      <c r="D105" s="297"/>
      <c r="E105" s="299" t="s">
        <v>6</v>
      </c>
      <c r="F105" s="299"/>
      <c r="G105" s="299" t="s">
        <v>6</v>
      </c>
      <c r="H105" s="299" t="s">
        <v>6</v>
      </c>
      <c r="I105" s="299"/>
      <c r="J105" s="299"/>
      <c r="K105" s="299" t="s">
        <v>6</v>
      </c>
      <c r="L105" s="299" t="s">
        <v>6</v>
      </c>
      <c r="M105" s="299" t="s">
        <v>6</v>
      </c>
      <c r="N105" s="299"/>
      <c r="O105" s="293" t="str">
        <f>IF(I105&lt;&gt;"",Liste!D124,"")</f>
        <v/>
      </c>
      <c r="P105" s="293" t="str">
        <f>IF(I105&lt;&gt;"",Liste!E124,"")</f>
        <v/>
      </c>
      <c r="Q105" s="293" t="str">
        <f>IF(I105&lt;&gt;"",Liste!F124,"")</f>
        <v/>
      </c>
      <c r="R105" s="299" t="s">
        <v>6</v>
      </c>
      <c r="S105" s="299" t="s">
        <v>6</v>
      </c>
      <c r="T105" s="299"/>
      <c r="U105" s="299"/>
      <c r="V105" s="299" t="s">
        <v>6</v>
      </c>
      <c r="W105" s="299" t="s">
        <v>6</v>
      </c>
      <c r="X105" s="299" t="s">
        <v>6</v>
      </c>
      <c r="Y105" s="299" t="s">
        <v>6</v>
      </c>
      <c r="Z105" s="299" t="s">
        <v>6</v>
      </c>
      <c r="AA105" s="299" t="s">
        <v>6</v>
      </c>
      <c r="AB105" s="299" t="s">
        <v>6</v>
      </c>
      <c r="AC105" s="299" t="s">
        <v>6</v>
      </c>
      <c r="AD105" s="299" t="s">
        <v>6</v>
      </c>
      <c r="AE105" s="299" t="s">
        <v>6</v>
      </c>
      <c r="AF105" s="299" t="s">
        <v>6</v>
      </c>
      <c r="AG105" s="299" t="s">
        <v>6</v>
      </c>
      <c r="AH105" s="299" t="s">
        <v>6</v>
      </c>
      <c r="AI105" s="299" t="s">
        <v>6</v>
      </c>
      <c r="AJ105" s="299" t="s">
        <v>6</v>
      </c>
      <c r="AK105" s="299" t="s">
        <v>6</v>
      </c>
      <c r="AL105" s="299" t="s">
        <v>6</v>
      </c>
      <c r="AM105" s="299" t="s">
        <v>6</v>
      </c>
      <c r="AN105" s="299" t="s">
        <v>6</v>
      </c>
      <c r="AO105" s="299" t="s">
        <v>6</v>
      </c>
      <c r="AP105" s="299" t="s">
        <v>6</v>
      </c>
      <c r="AQ105" s="299" t="s">
        <v>6</v>
      </c>
      <c r="AR105" s="299" t="s">
        <v>6</v>
      </c>
      <c r="AS105" s="299" t="s">
        <v>6</v>
      </c>
      <c r="AT105" s="299" t="s">
        <v>6</v>
      </c>
      <c r="AU105" s="299" t="s">
        <v>6</v>
      </c>
    </row>
    <row r="106" spans="1:47" x14ac:dyDescent="0.25">
      <c r="A106" s="349">
        <f>Liste!A125</f>
        <v>86</v>
      </c>
      <c r="B106" s="349" t="str">
        <f>IF(Liste!B125&lt;&gt;"",Liste!B125,"")</f>
        <v/>
      </c>
      <c r="C106" s="349" t="str">
        <f>IF(Liste!B125&lt;&gt;"",Liste!C125,"")</f>
        <v/>
      </c>
      <c r="D106" s="297"/>
      <c r="E106" s="299" t="s">
        <v>6</v>
      </c>
      <c r="F106" s="299"/>
      <c r="G106" s="299" t="s">
        <v>6</v>
      </c>
      <c r="H106" s="299" t="s">
        <v>6</v>
      </c>
      <c r="I106" s="299"/>
      <c r="J106" s="299"/>
      <c r="K106" s="299" t="s">
        <v>6</v>
      </c>
      <c r="L106" s="299" t="s">
        <v>6</v>
      </c>
      <c r="M106" s="299" t="s">
        <v>6</v>
      </c>
      <c r="N106" s="299"/>
      <c r="O106" s="293" t="str">
        <f>IF(I106&lt;&gt;"",Liste!D125,"")</f>
        <v/>
      </c>
      <c r="P106" s="293" t="str">
        <f>IF(I106&lt;&gt;"",Liste!E125,"")</f>
        <v/>
      </c>
      <c r="Q106" s="293" t="str">
        <f>IF(I106&lt;&gt;"",Liste!F125,"")</f>
        <v/>
      </c>
      <c r="R106" s="299" t="s">
        <v>6</v>
      </c>
      <c r="S106" s="299" t="s">
        <v>6</v>
      </c>
      <c r="T106" s="299"/>
      <c r="U106" s="299"/>
      <c r="V106" s="299" t="s">
        <v>6</v>
      </c>
      <c r="W106" s="299" t="s">
        <v>6</v>
      </c>
      <c r="X106" s="299" t="s">
        <v>6</v>
      </c>
      <c r="Y106" s="299" t="s">
        <v>6</v>
      </c>
      <c r="Z106" s="299" t="s">
        <v>6</v>
      </c>
      <c r="AA106" s="299" t="s">
        <v>6</v>
      </c>
      <c r="AB106" s="299" t="s">
        <v>6</v>
      </c>
      <c r="AC106" s="299" t="s">
        <v>6</v>
      </c>
      <c r="AD106" s="299" t="s">
        <v>6</v>
      </c>
      <c r="AE106" s="299" t="s">
        <v>6</v>
      </c>
      <c r="AF106" s="299" t="s">
        <v>6</v>
      </c>
      <c r="AG106" s="299" t="s">
        <v>6</v>
      </c>
      <c r="AH106" s="299" t="s">
        <v>6</v>
      </c>
      <c r="AI106" s="299" t="s">
        <v>6</v>
      </c>
      <c r="AJ106" s="299" t="s">
        <v>6</v>
      </c>
      <c r="AK106" s="299" t="s">
        <v>6</v>
      </c>
      <c r="AL106" s="299" t="s">
        <v>6</v>
      </c>
      <c r="AM106" s="299" t="s">
        <v>6</v>
      </c>
      <c r="AN106" s="299" t="s">
        <v>6</v>
      </c>
      <c r="AO106" s="299" t="s">
        <v>6</v>
      </c>
      <c r="AP106" s="299" t="s">
        <v>6</v>
      </c>
      <c r="AQ106" s="299" t="s">
        <v>6</v>
      </c>
      <c r="AR106" s="299" t="s">
        <v>6</v>
      </c>
      <c r="AS106" s="299" t="s">
        <v>6</v>
      </c>
      <c r="AT106" s="299" t="s">
        <v>6</v>
      </c>
      <c r="AU106" s="299" t="s">
        <v>6</v>
      </c>
    </row>
    <row r="107" spans="1:47" x14ac:dyDescent="0.25">
      <c r="A107" s="349">
        <f>Liste!A126</f>
        <v>87</v>
      </c>
      <c r="B107" s="349" t="str">
        <f>IF(Liste!B126&lt;&gt;"",Liste!B126,"")</f>
        <v/>
      </c>
      <c r="C107" s="349" t="str">
        <f>IF(Liste!B126&lt;&gt;"",Liste!C126,"")</f>
        <v/>
      </c>
      <c r="D107" s="297"/>
      <c r="E107" s="299" t="s">
        <v>6</v>
      </c>
      <c r="F107" s="299"/>
      <c r="G107" s="299" t="s">
        <v>6</v>
      </c>
      <c r="H107" s="299" t="s">
        <v>6</v>
      </c>
      <c r="I107" s="299"/>
      <c r="J107" s="299"/>
      <c r="K107" s="299" t="s">
        <v>6</v>
      </c>
      <c r="L107" s="299" t="s">
        <v>6</v>
      </c>
      <c r="M107" s="299" t="s">
        <v>6</v>
      </c>
      <c r="N107" s="299"/>
      <c r="O107" s="293" t="str">
        <f>IF(I107&lt;&gt;"",Liste!D126,"")</f>
        <v/>
      </c>
      <c r="P107" s="293" t="str">
        <f>IF(I107&lt;&gt;"",Liste!E126,"")</f>
        <v/>
      </c>
      <c r="Q107" s="293" t="str">
        <f>IF(I107&lt;&gt;"",Liste!F126,"")</f>
        <v/>
      </c>
      <c r="R107" s="299" t="s">
        <v>6</v>
      </c>
      <c r="S107" s="299" t="s">
        <v>6</v>
      </c>
      <c r="T107" s="299"/>
      <c r="U107" s="299"/>
      <c r="V107" s="299" t="s">
        <v>6</v>
      </c>
      <c r="W107" s="299" t="s">
        <v>6</v>
      </c>
      <c r="X107" s="299" t="s">
        <v>6</v>
      </c>
      <c r="Y107" s="299" t="s">
        <v>6</v>
      </c>
      <c r="Z107" s="299" t="s">
        <v>6</v>
      </c>
      <c r="AA107" s="299" t="s">
        <v>6</v>
      </c>
      <c r="AB107" s="299" t="s">
        <v>6</v>
      </c>
      <c r="AC107" s="299" t="s">
        <v>6</v>
      </c>
      <c r="AD107" s="299" t="s">
        <v>6</v>
      </c>
      <c r="AE107" s="299" t="s">
        <v>6</v>
      </c>
      <c r="AF107" s="299" t="s">
        <v>6</v>
      </c>
      <c r="AG107" s="299" t="s">
        <v>6</v>
      </c>
      <c r="AH107" s="299" t="s">
        <v>6</v>
      </c>
      <c r="AI107" s="299" t="s">
        <v>6</v>
      </c>
      <c r="AJ107" s="299" t="s">
        <v>6</v>
      </c>
      <c r="AK107" s="299" t="s">
        <v>6</v>
      </c>
      <c r="AL107" s="299" t="s">
        <v>6</v>
      </c>
      <c r="AM107" s="299" t="s">
        <v>6</v>
      </c>
      <c r="AN107" s="299" t="s">
        <v>6</v>
      </c>
      <c r="AO107" s="299" t="s">
        <v>6</v>
      </c>
      <c r="AP107" s="299" t="s">
        <v>6</v>
      </c>
      <c r="AQ107" s="299" t="s">
        <v>6</v>
      </c>
      <c r="AR107" s="299" t="s">
        <v>6</v>
      </c>
      <c r="AS107" s="299" t="s">
        <v>6</v>
      </c>
      <c r="AT107" s="299" t="s">
        <v>6</v>
      </c>
      <c r="AU107" s="299" t="s">
        <v>6</v>
      </c>
    </row>
    <row r="108" spans="1:47" x14ac:dyDescent="0.25">
      <c r="A108" s="349">
        <f>Liste!A127</f>
        <v>88</v>
      </c>
      <c r="B108" s="349" t="str">
        <f>IF(Liste!B127&lt;&gt;"",Liste!B127,"")</f>
        <v/>
      </c>
      <c r="C108" s="349" t="str">
        <f>IF(Liste!B127&lt;&gt;"",Liste!C127,"")</f>
        <v/>
      </c>
      <c r="D108" s="297"/>
      <c r="E108" s="299" t="s">
        <v>6</v>
      </c>
      <c r="F108" s="299"/>
      <c r="G108" s="299" t="s">
        <v>6</v>
      </c>
      <c r="H108" s="299" t="s">
        <v>6</v>
      </c>
      <c r="I108" s="299"/>
      <c r="J108" s="299"/>
      <c r="K108" s="299" t="s">
        <v>6</v>
      </c>
      <c r="L108" s="299" t="s">
        <v>6</v>
      </c>
      <c r="M108" s="299" t="s">
        <v>6</v>
      </c>
      <c r="N108" s="299"/>
      <c r="O108" s="293" t="str">
        <f>IF(I108&lt;&gt;"",Liste!D127,"")</f>
        <v/>
      </c>
      <c r="P108" s="293" t="str">
        <f>IF(I108&lt;&gt;"",Liste!E127,"")</f>
        <v/>
      </c>
      <c r="Q108" s="293" t="str">
        <f>IF(I108&lt;&gt;"",Liste!F127,"")</f>
        <v/>
      </c>
      <c r="R108" s="299" t="s">
        <v>6</v>
      </c>
      <c r="S108" s="299" t="s">
        <v>6</v>
      </c>
      <c r="T108" s="299"/>
      <c r="U108" s="299"/>
      <c r="V108" s="299" t="s">
        <v>6</v>
      </c>
      <c r="W108" s="299" t="s">
        <v>6</v>
      </c>
      <c r="X108" s="299" t="s">
        <v>6</v>
      </c>
      <c r="Y108" s="299" t="s">
        <v>6</v>
      </c>
      <c r="Z108" s="299" t="s">
        <v>6</v>
      </c>
      <c r="AA108" s="299" t="s">
        <v>6</v>
      </c>
      <c r="AB108" s="299" t="s">
        <v>6</v>
      </c>
      <c r="AC108" s="299" t="s">
        <v>6</v>
      </c>
      <c r="AD108" s="299" t="s">
        <v>6</v>
      </c>
      <c r="AE108" s="299" t="s">
        <v>6</v>
      </c>
      <c r="AF108" s="299" t="s">
        <v>6</v>
      </c>
      <c r="AG108" s="299" t="s">
        <v>6</v>
      </c>
      <c r="AH108" s="299" t="s">
        <v>6</v>
      </c>
      <c r="AI108" s="299" t="s">
        <v>6</v>
      </c>
      <c r="AJ108" s="299" t="s">
        <v>6</v>
      </c>
      <c r="AK108" s="299" t="s">
        <v>6</v>
      </c>
      <c r="AL108" s="299" t="s">
        <v>6</v>
      </c>
      <c r="AM108" s="299" t="s">
        <v>6</v>
      </c>
      <c r="AN108" s="299" t="s">
        <v>6</v>
      </c>
      <c r="AO108" s="299" t="s">
        <v>6</v>
      </c>
      <c r="AP108" s="299" t="s">
        <v>6</v>
      </c>
      <c r="AQ108" s="299" t="s">
        <v>6</v>
      </c>
      <c r="AR108" s="299" t="s">
        <v>6</v>
      </c>
      <c r="AS108" s="299" t="s">
        <v>6</v>
      </c>
      <c r="AT108" s="299" t="s">
        <v>6</v>
      </c>
      <c r="AU108" s="299" t="s">
        <v>6</v>
      </c>
    </row>
    <row r="109" spans="1:47" x14ac:dyDescent="0.25">
      <c r="A109" s="349">
        <f>Liste!A128</f>
        <v>89</v>
      </c>
      <c r="B109" s="349" t="str">
        <f>IF(Liste!B128&lt;&gt;"",Liste!B128,"")</f>
        <v/>
      </c>
      <c r="C109" s="349" t="str">
        <f>IF(Liste!B128&lt;&gt;"",Liste!C128,"")</f>
        <v/>
      </c>
      <c r="D109" s="297"/>
      <c r="E109" s="299" t="s">
        <v>6</v>
      </c>
      <c r="F109" s="299"/>
      <c r="G109" s="299" t="s">
        <v>6</v>
      </c>
      <c r="H109" s="299" t="s">
        <v>6</v>
      </c>
      <c r="I109" s="299"/>
      <c r="J109" s="299"/>
      <c r="K109" s="299" t="s">
        <v>6</v>
      </c>
      <c r="L109" s="299" t="s">
        <v>6</v>
      </c>
      <c r="M109" s="299" t="s">
        <v>6</v>
      </c>
      <c r="N109" s="299"/>
      <c r="O109" s="293" t="str">
        <f>IF(I109&lt;&gt;"",Liste!D128,"")</f>
        <v/>
      </c>
      <c r="P109" s="293" t="str">
        <f>IF(I109&lt;&gt;"",Liste!E128,"")</f>
        <v/>
      </c>
      <c r="Q109" s="293" t="str">
        <f>IF(I109&lt;&gt;"",Liste!F128,"")</f>
        <v/>
      </c>
      <c r="R109" s="299" t="s">
        <v>6</v>
      </c>
      <c r="S109" s="299" t="s">
        <v>6</v>
      </c>
      <c r="T109" s="299"/>
      <c r="U109" s="299"/>
      <c r="V109" s="299" t="s">
        <v>6</v>
      </c>
      <c r="W109" s="299" t="s">
        <v>6</v>
      </c>
      <c r="X109" s="299" t="s">
        <v>6</v>
      </c>
      <c r="Y109" s="299" t="s">
        <v>6</v>
      </c>
      <c r="Z109" s="299" t="s">
        <v>6</v>
      </c>
      <c r="AA109" s="299" t="s">
        <v>6</v>
      </c>
      <c r="AB109" s="299" t="s">
        <v>6</v>
      </c>
      <c r="AC109" s="299" t="s">
        <v>6</v>
      </c>
      <c r="AD109" s="299" t="s">
        <v>6</v>
      </c>
      <c r="AE109" s="299" t="s">
        <v>6</v>
      </c>
      <c r="AF109" s="299" t="s">
        <v>6</v>
      </c>
      <c r="AG109" s="299" t="s">
        <v>6</v>
      </c>
      <c r="AH109" s="299" t="s">
        <v>6</v>
      </c>
      <c r="AI109" s="299" t="s">
        <v>6</v>
      </c>
      <c r="AJ109" s="299" t="s">
        <v>6</v>
      </c>
      <c r="AK109" s="299" t="s">
        <v>6</v>
      </c>
      <c r="AL109" s="299" t="s">
        <v>6</v>
      </c>
      <c r="AM109" s="299" t="s">
        <v>6</v>
      </c>
      <c r="AN109" s="299" t="s">
        <v>6</v>
      </c>
      <c r="AO109" s="299" t="s">
        <v>6</v>
      </c>
      <c r="AP109" s="299" t="s">
        <v>6</v>
      </c>
      <c r="AQ109" s="299" t="s">
        <v>6</v>
      </c>
      <c r="AR109" s="299" t="s">
        <v>6</v>
      </c>
      <c r="AS109" s="299" t="s">
        <v>6</v>
      </c>
      <c r="AT109" s="299" t="s">
        <v>6</v>
      </c>
      <c r="AU109" s="299" t="s">
        <v>6</v>
      </c>
    </row>
    <row r="110" spans="1:47" x14ac:dyDescent="0.25">
      <c r="A110" s="349">
        <f>Liste!A129</f>
        <v>90</v>
      </c>
      <c r="B110" s="349" t="str">
        <f>IF(Liste!B129&lt;&gt;"",Liste!B129,"")</f>
        <v/>
      </c>
      <c r="C110" s="349" t="str">
        <f>IF(Liste!B129&lt;&gt;"",Liste!C129,"")</f>
        <v/>
      </c>
      <c r="D110" s="297"/>
      <c r="E110" s="299" t="s">
        <v>6</v>
      </c>
      <c r="F110" s="299"/>
      <c r="G110" s="299" t="s">
        <v>6</v>
      </c>
      <c r="H110" s="299" t="s">
        <v>6</v>
      </c>
      <c r="I110" s="299"/>
      <c r="J110" s="299"/>
      <c r="K110" s="299" t="s">
        <v>6</v>
      </c>
      <c r="L110" s="299" t="s">
        <v>6</v>
      </c>
      <c r="M110" s="299" t="s">
        <v>6</v>
      </c>
      <c r="N110" s="299"/>
      <c r="O110" s="293" t="str">
        <f>IF(I110&lt;&gt;"",Liste!D129,"")</f>
        <v/>
      </c>
      <c r="P110" s="293" t="str">
        <f>IF(I110&lt;&gt;"",Liste!E129,"")</f>
        <v/>
      </c>
      <c r="Q110" s="293" t="str">
        <f>IF(I110&lt;&gt;"",Liste!F129,"")</f>
        <v/>
      </c>
      <c r="R110" s="299" t="s">
        <v>6</v>
      </c>
      <c r="S110" s="299" t="s">
        <v>6</v>
      </c>
      <c r="T110" s="299"/>
      <c r="U110" s="299"/>
      <c r="V110" s="299" t="s">
        <v>6</v>
      </c>
      <c r="W110" s="299" t="s">
        <v>6</v>
      </c>
      <c r="X110" s="299" t="s">
        <v>6</v>
      </c>
      <c r="Y110" s="299" t="s">
        <v>6</v>
      </c>
      <c r="Z110" s="299" t="s">
        <v>6</v>
      </c>
      <c r="AA110" s="299" t="s">
        <v>6</v>
      </c>
      <c r="AB110" s="299" t="s">
        <v>6</v>
      </c>
      <c r="AC110" s="299" t="s">
        <v>6</v>
      </c>
      <c r="AD110" s="299" t="s">
        <v>6</v>
      </c>
      <c r="AE110" s="299" t="s">
        <v>6</v>
      </c>
      <c r="AF110" s="299" t="s">
        <v>6</v>
      </c>
      <c r="AG110" s="299" t="s">
        <v>6</v>
      </c>
      <c r="AH110" s="299" t="s">
        <v>6</v>
      </c>
      <c r="AI110" s="299" t="s">
        <v>6</v>
      </c>
      <c r="AJ110" s="299" t="s">
        <v>6</v>
      </c>
      <c r="AK110" s="299" t="s">
        <v>6</v>
      </c>
      <c r="AL110" s="299" t="s">
        <v>6</v>
      </c>
      <c r="AM110" s="299" t="s">
        <v>6</v>
      </c>
      <c r="AN110" s="299" t="s">
        <v>6</v>
      </c>
      <c r="AO110" s="299" t="s">
        <v>6</v>
      </c>
      <c r="AP110" s="299" t="s">
        <v>6</v>
      </c>
      <c r="AQ110" s="299" t="s">
        <v>6</v>
      </c>
      <c r="AR110" s="299" t="s">
        <v>6</v>
      </c>
      <c r="AS110" s="299" t="s">
        <v>6</v>
      </c>
      <c r="AT110" s="299" t="s">
        <v>6</v>
      </c>
      <c r="AU110" s="299" t="s">
        <v>6</v>
      </c>
    </row>
    <row r="111" spans="1:47" x14ac:dyDescent="0.25">
      <c r="A111" s="349">
        <f>Liste!A130</f>
        <v>91</v>
      </c>
      <c r="B111" s="349" t="str">
        <f>IF(Liste!B130&lt;&gt;"",Liste!B130,"")</f>
        <v/>
      </c>
      <c r="C111" s="349" t="str">
        <f>IF(Liste!B130&lt;&gt;"",Liste!C130,"")</f>
        <v/>
      </c>
      <c r="D111" s="297"/>
      <c r="E111" s="299" t="s">
        <v>6</v>
      </c>
      <c r="F111" s="299"/>
      <c r="G111" s="299" t="s">
        <v>6</v>
      </c>
      <c r="H111" s="299" t="s">
        <v>6</v>
      </c>
      <c r="I111" s="299"/>
      <c r="J111" s="299"/>
      <c r="K111" s="299" t="s">
        <v>6</v>
      </c>
      <c r="L111" s="299" t="s">
        <v>6</v>
      </c>
      <c r="M111" s="299" t="s">
        <v>6</v>
      </c>
      <c r="N111" s="299"/>
      <c r="O111" s="293" t="str">
        <f>IF(I111&lt;&gt;"",Liste!D130,"")</f>
        <v/>
      </c>
      <c r="P111" s="293" t="str">
        <f>IF(I111&lt;&gt;"",Liste!E130,"")</f>
        <v/>
      </c>
      <c r="Q111" s="293" t="str">
        <f>IF(I111&lt;&gt;"",Liste!F130,"")</f>
        <v/>
      </c>
      <c r="R111" s="299" t="s">
        <v>6</v>
      </c>
      <c r="S111" s="299" t="s">
        <v>6</v>
      </c>
      <c r="T111" s="299"/>
      <c r="U111" s="299"/>
      <c r="V111" s="299" t="s">
        <v>6</v>
      </c>
      <c r="W111" s="299" t="s">
        <v>6</v>
      </c>
      <c r="X111" s="299" t="s">
        <v>6</v>
      </c>
      <c r="Y111" s="299" t="s">
        <v>6</v>
      </c>
      <c r="Z111" s="299" t="s">
        <v>6</v>
      </c>
      <c r="AA111" s="299" t="s">
        <v>6</v>
      </c>
      <c r="AB111" s="299" t="s">
        <v>6</v>
      </c>
      <c r="AC111" s="299" t="s">
        <v>6</v>
      </c>
      <c r="AD111" s="299" t="s">
        <v>6</v>
      </c>
      <c r="AE111" s="299" t="s">
        <v>6</v>
      </c>
      <c r="AF111" s="299" t="s">
        <v>6</v>
      </c>
      <c r="AG111" s="299" t="s">
        <v>6</v>
      </c>
      <c r="AH111" s="299" t="s">
        <v>6</v>
      </c>
      <c r="AI111" s="299" t="s">
        <v>6</v>
      </c>
      <c r="AJ111" s="299" t="s">
        <v>6</v>
      </c>
      <c r="AK111" s="299" t="s">
        <v>6</v>
      </c>
      <c r="AL111" s="299" t="s">
        <v>6</v>
      </c>
      <c r="AM111" s="299" t="s">
        <v>6</v>
      </c>
      <c r="AN111" s="299" t="s">
        <v>6</v>
      </c>
      <c r="AO111" s="299" t="s">
        <v>6</v>
      </c>
      <c r="AP111" s="299" t="s">
        <v>6</v>
      </c>
      <c r="AQ111" s="299" t="s">
        <v>6</v>
      </c>
      <c r="AR111" s="299" t="s">
        <v>6</v>
      </c>
      <c r="AS111" s="299" t="s">
        <v>6</v>
      </c>
      <c r="AT111" s="299" t="s">
        <v>6</v>
      </c>
      <c r="AU111" s="299" t="s">
        <v>6</v>
      </c>
    </row>
    <row r="112" spans="1:47" x14ac:dyDescent="0.25">
      <c r="A112" s="349">
        <f>Liste!A131</f>
        <v>92</v>
      </c>
      <c r="B112" s="349" t="str">
        <f>IF(Liste!B131&lt;&gt;"",Liste!B131,"")</f>
        <v/>
      </c>
      <c r="C112" s="349" t="str">
        <f>IF(Liste!B131&lt;&gt;"",Liste!C131,"")</f>
        <v/>
      </c>
      <c r="D112" s="297"/>
      <c r="E112" s="299" t="s">
        <v>6</v>
      </c>
      <c r="F112" s="299"/>
      <c r="G112" s="299" t="s">
        <v>6</v>
      </c>
      <c r="H112" s="299" t="s">
        <v>6</v>
      </c>
      <c r="I112" s="299"/>
      <c r="J112" s="299"/>
      <c r="K112" s="299" t="s">
        <v>6</v>
      </c>
      <c r="L112" s="299" t="s">
        <v>6</v>
      </c>
      <c r="M112" s="299" t="s">
        <v>6</v>
      </c>
      <c r="N112" s="299"/>
      <c r="O112" s="293" t="str">
        <f>IF(I112&lt;&gt;"",Liste!D131,"")</f>
        <v/>
      </c>
      <c r="P112" s="293" t="str">
        <f>IF(I112&lt;&gt;"",Liste!E131,"")</f>
        <v/>
      </c>
      <c r="Q112" s="293" t="str">
        <f>IF(I112&lt;&gt;"",Liste!F131,"")</f>
        <v/>
      </c>
      <c r="R112" s="299" t="s">
        <v>6</v>
      </c>
      <c r="S112" s="299" t="s">
        <v>6</v>
      </c>
      <c r="T112" s="299"/>
      <c r="U112" s="299"/>
      <c r="V112" s="299" t="s">
        <v>6</v>
      </c>
      <c r="W112" s="299" t="s">
        <v>6</v>
      </c>
      <c r="X112" s="299" t="s">
        <v>6</v>
      </c>
      <c r="Y112" s="299" t="s">
        <v>6</v>
      </c>
      <c r="Z112" s="299" t="s">
        <v>6</v>
      </c>
      <c r="AA112" s="299" t="s">
        <v>6</v>
      </c>
      <c r="AB112" s="299" t="s">
        <v>6</v>
      </c>
      <c r="AC112" s="299" t="s">
        <v>6</v>
      </c>
      <c r="AD112" s="299" t="s">
        <v>6</v>
      </c>
      <c r="AE112" s="299" t="s">
        <v>6</v>
      </c>
      <c r="AF112" s="299" t="s">
        <v>6</v>
      </c>
      <c r="AG112" s="299" t="s">
        <v>6</v>
      </c>
      <c r="AH112" s="299" t="s">
        <v>6</v>
      </c>
      <c r="AI112" s="299" t="s">
        <v>6</v>
      </c>
      <c r="AJ112" s="299" t="s">
        <v>6</v>
      </c>
      <c r="AK112" s="299" t="s">
        <v>6</v>
      </c>
      <c r="AL112" s="299" t="s">
        <v>6</v>
      </c>
      <c r="AM112" s="299" t="s">
        <v>6</v>
      </c>
      <c r="AN112" s="299" t="s">
        <v>6</v>
      </c>
      <c r="AO112" s="299" t="s">
        <v>6</v>
      </c>
      <c r="AP112" s="299" t="s">
        <v>6</v>
      </c>
      <c r="AQ112" s="299" t="s">
        <v>6</v>
      </c>
      <c r="AR112" s="299" t="s">
        <v>6</v>
      </c>
      <c r="AS112" s="299" t="s">
        <v>6</v>
      </c>
      <c r="AT112" s="299" t="s">
        <v>6</v>
      </c>
      <c r="AU112" s="299" t="s">
        <v>6</v>
      </c>
    </row>
    <row r="113" spans="1:47" x14ac:dyDescent="0.25">
      <c r="A113" s="349">
        <f>Liste!A132</f>
        <v>93</v>
      </c>
      <c r="B113" s="349" t="str">
        <f>IF(Liste!B132&lt;&gt;"",Liste!B132,"")</f>
        <v/>
      </c>
      <c r="C113" s="349" t="str">
        <f>IF(Liste!B132&lt;&gt;"",Liste!C132,"")</f>
        <v/>
      </c>
      <c r="D113" s="297"/>
      <c r="E113" s="299" t="s">
        <v>6</v>
      </c>
      <c r="F113" s="299"/>
      <c r="G113" s="299" t="s">
        <v>6</v>
      </c>
      <c r="H113" s="299" t="s">
        <v>6</v>
      </c>
      <c r="I113" s="299"/>
      <c r="J113" s="299"/>
      <c r="K113" s="299" t="s">
        <v>6</v>
      </c>
      <c r="L113" s="299" t="s">
        <v>6</v>
      </c>
      <c r="M113" s="299" t="s">
        <v>6</v>
      </c>
      <c r="N113" s="299"/>
      <c r="O113" s="293" t="str">
        <f>IF(I113&lt;&gt;"",Liste!D132,"")</f>
        <v/>
      </c>
      <c r="P113" s="293" t="str">
        <f>IF(I113&lt;&gt;"",Liste!E132,"")</f>
        <v/>
      </c>
      <c r="Q113" s="293" t="str">
        <f>IF(I113&lt;&gt;"",Liste!F132,"")</f>
        <v/>
      </c>
      <c r="R113" s="299" t="s">
        <v>6</v>
      </c>
      <c r="S113" s="299" t="s">
        <v>6</v>
      </c>
      <c r="T113" s="299"/>
      <c r="U113" s="299"/>
      <c r="V113" s="299" t="s">
        <v>6</v>
      </c>
      <c r="W113" s="299" t="s">
        <v>6</v>
      </c>
      <c r="X113" s="299" t="s">
        <v>6</v>
      </c>
      <c r="Y113" s="299" t="s">
        <v>6</v>
      </c>
      <c r="Z113" s="299" t="s">
        <v>6</v>
      </c>
      <c r="AA113" s="299" t="s">
        <v>6</v>
      </c>
      <c r="AB113" s="299" t="s">
        <v>6</v>
      </c>
      <c r="AC113" s="299" t="s">
        <v>6</v>
      </c>
      <c r="AD113" s="299" t="s">
        <v>6</v>
      </c>
      <c r="AE113" s="299" t="s">
        <v>6</v>
      </c>
      <c r="AF113" s="299" t="s">
        <v>6</v>
      </c>
      <c r="AG113" s="299" t="s">
        <v>6</v>
      </c>
      <c r="AH113" s="299" t="s">
        <v>6</v>
      </c>
      <c r="AI113" s="299" t="s">
        <v>6</v>
      </c>
      <c r="AJ113" s="299" t="s">
        <v>6</v>
      </c>
      <c r="AK113" s="299" t="s">
        <v>6</v>
      </c>
      <c r="AL113" s="299" t="s">
        <v>6</v>
      </c>
      <c r="AM113" s="299" t="s">
        <v>6</v>
      </c>
      <c r="AN113" s="299" t="s">
        <v>6</v>
      </c>
      <c r="AO113" s="299" t="s">
        <v>6</v>
      </c>
      <c r="AP113" s="299" t="s">
        <v>6</v>
      </c>
      <c r="AQ113" s="299" t="s">
        <v>6</v>
      </c>
      <c r="AR113" s="299" t="s">
        <v>6</v>
      </c>
      <c r="AS113" s="299" t="s">
        <v>6</v>
      </c>
      <c r="AT113" s="299" t="s">
        <v>6</v>
      </c>
      <c r="AU113" s="299" t="s">
        <v>6</v>
      </c>
    </row>
    <row r="114" spans="1:47" x14ac:dyDescent="0.25">
      <c r="A114" s="349">
        <f>Liste!A133</f>
        <v>94</v>
      </c>
      <c r="B114" s="349" t="str">
        <f>IF(Liste!B133&lt;&gt;"",Liste!B133,"")</f>
        <v/>
      </c>
      <c r="C114" s="349" t="str">
        <f>IF(Liste!B133&lt;&gt;"",Liste!C133,"")</f>
        <v/>
      </c>
      <c r="D114" s="297"/>
      <c r="E114" s="299" t="s">
        <v>6</v>
      </c>
      <c r="F114" s="299"/>
      <c r="G114" s="299" t="s">
        <v>6</v>
      </c>
      <c r="H114" s="299" t="s">
        <v>6</v>
      </c>
      <c r="I114" s="299"/>
      <c r="J114" s="299"/>
      <c r="K114" s="299" t="s">
        <v>6</v>
      </c>
      <c r="L114" s="299" t="s">
        <v>6</v>
      </c>
      <c r="M114" s="299" t="s">
        <v>6</v>
      </c>
      <c r="N114" s="299"/>
      <c r="O114" s="293" t="str">
        <f>IF(I114&lt;&gt;"",Liste!D133,"")</f>
        <v/>
      </c>
      <c r="P114" s="293" t="str">
        <f>IF(I114&lt;&gt;"",Liste!E133,"")</f>
        <v/>
      </c>
      <c r="Q114" s="293" t="str">
        <f>IF(I114&lt;&gt;"",Liste!F133,"")</f>
        <v/>
      </c>
      <c r="R114" s="299" t="s">
        <v>6</v>
      </c>
      <c r="S114" s="299" t="s">
        <v>6</v>
      </c>
      <c r="T114" s="299"/>
      <c r="U114" s="299"/>
      <c r="V114" s="299" t="s">
        <v>6</v>
      </c>
      <c r="W114" s="299" t="s">
        <v>6</v>
      </c>
      <c r="X114" s="299" t="s">
        <v>6</v>
      </c>
      <c r="Y114" s="299" t="s">
        <v>6</v>
      </c>
      <c r="Z114" s="299" t="s">
        <v>6</v>
      </c>
      <c r="AA114" s="299" t="s">
        <v>6</v>
      </c>
      <c r="AB114" s="299" t="s">
        <v>6</v>
      </c>
      <c r="AC114" s="299" t="s">
        <v>6</v>
      </c>
      <c r="AD114" s="299" t="s">
        <v>6</v>
      </c>
      <c r="AE114" s="299" t="s">
        <v>6</v>
      </c>
      <c r="AF114" s="299" t="s">
        <v>6</v>
      </c>
      <c r="AG114" s="299" t="s">
        <v>6</v>
      </c>
      <c r="AH114" s="299" t="s">
        <v>6</v>
      </c>
      <c r="AI114" s="299" t="s">
        <v>6</v>
      </c>
      <c r="AJ114" s="299" t="s">
        <v>6</v>
      </c>
      <c r="AK114" s="299" t="s">
        <v>6</v>
      </c>
      <c r="AL114" s="299" t="s">
        <v>6</v>
      </c>
      <c r="AM114" s="299" t="s">
        <v>6</v>
      </c>
      <c r="AN114" s="299" t="s">
        <v>6</v>
      </c>
      <c r="AO114" s="299" t="s">
        <v>6</v>
      </c>
      <c r="AP114" s="299" t="s">
        <v>6</v>
      </c>
      <c r="AQ114" s="299" t="s">
        <v>6</v>
      </c>
      <c r="AR114" s="299" t="s">
        <v>6</v>
      </c>
      <c r="AS114" s="299" t="s">
        <v>6</v>
      </c>
      <c r="AT114" s="299" t="s">
        <v>6</v>
      </c>
      <c r="AU114" s="299" t="s">
        <v>6</v>
      </c>
    </row>
    <row r="115" spans="1:47" x14ac:dyDescent="0.25">
      <c r="A115" s="349">
        <f>Liste!A134</f>
        <v>95</v>
      </c>
      <c r="B115" s="349" t="str">
        <f>IF(Liste!B134&lt;&gt;"",Liste!B134,"")</f>
        <v/>
      </c>
      <c r="C115" s="349" t="str">
        <f>IF(Liste!B134&lt;&gt;"",Liste!C134,"")</f>
        <v/>
      </c>
      <c r="D115" s="297"/>
      <c r="E115" s="299" t="s">
        <v>6</v>
      </c>
      <c r="F115" s="299"/>
      <c r="G115" s="299" t="s">
        <v>6</v>
      </c>
      <c r="H115" s="299" t="s">
        <v>6</v>
      </c>
      <c r="I115" s="299"/>
      <c r="J115" s="299"/>
      <c r="K115" s="299" t="s">
        <v>6</v>
      </c>
      <c r="L115" s="299" t="s">
        <v>6</v>
      </c>
      <c r="M115" s="299" t="s">
        <v>6</v>
      </c>
      <c r="N115" s="299"/>
      <c r="O115" s="293" t="str">
        <f>IF(I115&lt;&gt;"",Liste!D134,"")</f>
        <v/>
      </c>
      <c r="P115" s="293" t="str">
        <f>IF(I115&lt;&gt;"",Liste!E134,"")</f>
        <v/>
      </c>
      <c r="Q115" s="293" t="str">
        <f>IF(I115&lt;&gt;"",Liste!F134,"")</f>
        <v/>
      </c>
      <c r="R115" s="299" t="s">
        <v>6</v>
      </c>
      <c r="S115" s="299" t="s">
        <v>6</v>
      </c>
      <c r="T115" s="299"/>
      <c r="U115" s="299"/>
      <c r="V115" s="299" t="s">
        <v>6</v>
      </c>
      <c r="W115" s="299" t="s">
        <v>6</v>
      </c>
      <c r="X115" s="299" t="s">
        <v>6</v>
      </c>
      <c r="Y115" s="299" t="s">
        <v>6</v>
      </c>
      <c r="Z115" s="299" t="s">
        <v>6</v>
      </c>
      <c r="AA115" s="299" t="s">
        <v>6</v>
      </c>
      <c r="AB115" s="299" t="s">
        <v>6</v>
      </c>
      <c r="AC115" s="299" t="s">
        <v>6</v>
      </c>
      <c r="AD115" s="299" t="s">
        <v>6</v>
      </c>
      <c r="AE115" s="299" t="s">
        <v>6</v>
      </c>
      <c r="AF115" s="299" t="s">
        <v>6</v>
      </c>
      <c r="AG115" s="299" t="s">
        <v>6</v>
      </c>
      <c r="AH115" s="299" t="s">
        <v>6</v>
      </c>
      <c r="AI115" s="299" t="s">
        <v>6</v>
      </c>
      <c r="AJ115" s="299" t="s">
        <v>6</v>
      </c>
      <c r="AK115" s="299" t="s">
        <v>6</v>
      </c>
      <c r="AL115" s="299" t="s">
        <v>6</v>
      </c>
      <c r="AM115" s="299" t="s">
        <v>6</v>
      </c>
      <c r="AN115" s="299" t="s">
        <v>6</v>
      </c>
      <c r="AO115" s="299" t="s">
        <v>6</v>
      </c>
      <c r="AP115" s="299" t="s">
        <v>6</v>
      </c>
      <c r="AQ115" s="299" t="s">
        <v>6</v>
      </c>
      <c r="AR115" s="299" t="s">
        <v>6</v>
      </c>
      <c r="AS115" s="299" t="s">
        <v>6</v>
      </c>
      <c r="AT115" s="299" t="s">
        <v>6</v>
      </c>
      <c r="AU115" s="299" t="s">
        <v>6</v>
      </c>
    </row>
    <row r="116" spans="1:47" x14ac:dyDescent="0.25">
      <c r="A116" s="349">
        <f>Liste!A135</f>
        <v>96</v>
      </c>
      <c r="B116" s="349" t="str">
        <f>IF(Liste!B135&lt;&gt;"",Liste!B135,"")</f>
        <v/>
      </c>
      <c r="C116" s="349" t="str">
        <f>IF(Liste!B135&lt;&gt;"",Liste!C135,"")</f>
        <v/>
      </c>
      <c r="D116" s="297"/>
      <c r="E116" s="299" t="s">
        <v>6</v>
      </c>
      <c r="F116" s="299"/>
      <c r="G116" s="299" t="s">
        <v>6</v>
      </c>
      <c r="H116" s="299" t="s">
        <v>6</v>
      </c>
      <c r="I116" s="299"/>
      <c r="J116" s="299"/>
      <c r="K116" s="299" t="s">
        <v>6</v>
      </c>
      <c r="L116" s="299" t="s">
        <v>6</v>
      </c>
      <c r="M116" s="299" t="s">
        <v>6</v>
      </c>
      <c r="N116" s="299"/>
      <c r="O116" s="293" t="str">
        <f>IF(I116&lt;&gt;"",Liste!D135,"")</f>
        <v/>
      </c>
      <c r="P116" s="293" t="str">
        <f>IF(I116&lt;&gt;"",Liste!E135,"")</f>
        <v/>
      </c>
      <c r="Q116" s="293" t="str">
        <f>IF(I116&lt;&gt;"",Liste!F135,"")</f>
        <v/>
      </c>
      <c r="R116" s="299" t="s">
        <v>6</v>
      </c>
      <c r="S116" s="299" t="s">
        <v>6</v>
      </c>
      <c r="T116" s="299"/>
      <c r="U116" s="299"/>
      <c r="V116" s="299" t="s">
        <v>6</v>
      </c>
      <c r="W116" s="299" t="s">
        <v>6</v>
      </c>
      <c r="X116" s="299" t="s">
        <v>6</v>
      </c>
      <c r="Y116" s="299" t="s">
        <v>6</v>
      </c>
      <c r="Z116" s="299" t="s">
        <v>6</v>
      </c>
      <c r="AA116" s="299" t="s">
        <v>6</v>
      </c>
      <c r="AB116" s="299" t="s">
        <v>6</v>
      </c>
      <c r="AC116" s="299" t="s">
        <v>6</v>
      </c>
      <c r="AD116" s="299" t="s">
        <v>6</v>
      </c>
      <c r="AE116" s="299" t="s">
        <v>6</v>
      </c>
      <c r="AF116" s="299" t="s">
        <v>6</v>
      </c>
      <c r="AG116" s="299" t="s">
        <v>6</v>
      </c>
      <c r="AH116" s="299" t="s">
        <v>6</v>
      </c>
      <c r="AI116" s="299" t="s">
        <v>6</v>
      </c>
      <c r="AJ116" s="299" t="s">
        <v>6</v>
      </c>
      <c r="AK116" s="299" t="s">
        <v>6</v>
      </c>
      <c r="AL116" s="299" t="s">
        <v>6</v>
      </c>
      <c r="AM116" s="299" t="s">
        <v>6</v>
      </c>
      <c r="AN116" s="299" t="s">
        <v>6</v>
      </c>
      <c r="AO116" s="299" t="s">
        <v>6</v>
      </c>
      <c r="AP116" s="299" t="s">
        <v>6</v>
      </c>
      <c r="AQ116" s="299" t="s">
        <v>6</v>
      </c>
      <c r="AR116" s="299" t="s">
        <v>6</v>
      </c>
      <c r="AS116" s="299" t="s">
        <v>6</v>
      </c>
      <c r="AT116" s="299" t="s">
        <v>6</v>
      </c>
      <c r="AU116" s="299" t="s">
        <v>6</v>
      </c>
    </row>
    <row r="117" spans="1:47" x14ac:dyDescent="0.25">
      <c r="A117" s="349">
        <f>Liste!A136</f>
        <v>97</v>
      </c>
      <c r="B117" s="349" t="str">
        <f>IF(Liste!B136&lt;&gt;"",Liste!B136,"")</f>
        <v/>
      </c>
      <c r="C117" s="349" t="str">
        <f>IF(Liste!B136&lt;&gt;"",Liste!C136,"")</f>
        <v/>
      </c>
      <c r="D117" s="297"/>
      <c r="E117" s="299" t="s">
        <v>6</v>
      </c>
      <c r="F117" s="299"/>
      <c r="G117" s="299" t="s">
        <v>6</v>
      </c>
      <c r="H117" s="299" t="s">
        <v>6</v>
      </c>
      <c r="I117" s="299"/>
      <c r="J117" s="299"/>
      <c r="K117" s="299" t="s">
        <v>6</v>
      </c>
      <c r="L117" s="299" t="s">
        <v>6</v>
      </c>
      <c r="M117" s="299" t="s">
        <v>6</v>
      </c>
      <c r="N117" s="299"/>
      <c r="O117" s="293" t="str">
        <f>IF(I117&lt;&gt;"",Liste!D136,"")</f>
        <v/>
      </c>
      <c r="P117" s="293" t="str">
        <f>IF(I117&lt;&gt;"",Liste!E136,"")</f>
        <v/>
      </c>
      <c r="Q117" s="293" t="str">
        <f>IF(I117&lt;&gt;"",Liste!F136,"")</f>
        <v/>
      </c>
      <c r="R117" s="299" t="s">
        <v>6</v>
      </c>
      <c r="S117" s="299" t="s">
        <v>6</v>
      </c>
      <c r="T117" s="299"/>
      <c r="U117" s="299"/>
      <c r="V117" s="299" t="s">
        <v>6</v>
      </c>
      <c r="W117" s="299" t="s">
        <v>6</v>
      </c>
      <c r="X117" s="299" t="s">
        <v>6</v>
      </c>
      <c r="Y117" s="299" t="s">
        <v>6</v>
      </c>
      <c r="Z117" s="299" t="s">
        <v>6</v>
      </c>
      <c r="AA117" s="299" t="s">
        <v>6</v>
      </c>
      <c r="AB117" s="299" t="s">
        <v>6</v>
      </c>
      <c r="AC117" s="299" t="s">
        <v>6</v>
      </c>
      <c r="AD117" s="299" t="s">
        <v>6</v>
      </c>
      <c r="AE117" s="299" t="s">
        <v>6</v>
      </c>
      <c r="AF117" s="299" t="s">
        <v>6</v>
      </c>
      <c r="AG117" s="299" t="s">
        <v>6</v>
      </c>
      <c r="AH117" s="299" t="s">
        <v>6</v>
      </c>
      <c r="AI117" s="299" t="s">
        <v>6</v>
      </c>
      <c r="AJ117" s="299" t="s">
        <v>6</v>
      </c>
      <c r="AK117" s="299" t="s">
        <v>6</v>
      </c>
      <c r="AL117" s="299" t="s">
        <v>6</v>
      </c>
      <c r="AM117" s="299" t="s">
        <v>6</v>
      </c>
      <c r="AN117" s="299" t="s">
        <v>6</v>
      </c>
      <c r="AO117" s="299" t="s">
        <v>6</v>
      </c>
      <c r="AP117" s="299" t="s">
        <v>6</v>
      </c>
      <c r="AQ117" s="299" t="s">
        <v>6</v>
      </c>
      <c r="AR117" s="299" t="s">
        <v>6</v>
      </c>
      <c r="AS117" s="299" t="s">
        <v>6</v>
      </c>
      <c r="AT117" s="299" t="s">
        <v>6</v>
      </c>
      <c r="AU117" s="299" t="s">
        <v>6</v>
      </c>
    </row>
    <row r="118" spans="1:47" x14ac:dyDescent="0.25">
      <c r="A118" s="349">
        <f>Liste!A137</f>
        <v>98</v>
      </c>
      <c r="B118" s="349" t="str">
        <f>IF(Liste!B137&lt;&gt;"",Liste!B137,"")</f>
        <v/>
      </c>
      <c r="C118" s="349" t="str">
        <f>IF(Liste!B137&lt;&gt;"",Liste!C137,"")</f>
        <v/>
      </c>
      <c r="D118" s="297"/>
      <c r="E118" s="299" t="s">
        <v>6</v>
      </c>
      <c r="F118" s="299"/>
      <c r="G118" s="299" t="s">
        <v>6</v>
      </c>
      <c r="H118" s="299" t="s">
        <v>6</v>
      </c>
      <c r="I118" s="299"/>
      <c r="J118" s="299"/>
      <c r="K118" s="299" t="s">
        <v>6</v>
      </c>
      <c r="L118" s="299" t="s">
        <v>6</v>
      </c>
      <c r="M118" s="299" t="s">
        <v>6</v>
      </c>
      <c r="N118" s="299"/>
      <c r="O118" s="293" t="str">
        <f>IF(I118&lt;&gt;"",Liste!D137,"")</f>
        <v/>
      </c>
      <c r="P118" s="293" t="str">
        <f>IF(I118&lt;&gt;"",Liste!E137,"")</f>
        <v/>
      </c>
      <c r="Q118" s="293" t="str">
        <f>IF(I118&lt;&gt;"",Liste!F137,"")</f>
        <v/>
      </c>
      <c r="R118" s="299" t="s">
        <v>6</v>
      </c>
      <c r="S118" s="299" t="s">
        <v>6</v>
      </c>
      <c r="T118" s="299"/>
      <c r="U118" s="299"/>
      <c r="V118" s="299" t="s">
        <v>6</v>
      </c>
      <c r="W118" s="299" t="s">
        <v>6</v>
      </c>
      <c r="X118" s="299" t="s">
        <v>6</v>
      </c>
      <c r="Y118" s="299" t="s">
        <v>6</v>
      </c>
      <c r="Z118" s="299" t="s">
        <v>6</v>
      </c>
      <c r="AA118" s="299" t="s">
        <v>6</v>
      </c>
      <c r="AB118" s="299" t="s">
        <v>6</v>
      </c>
      <c r="AC118" s="299" t="s">
        <v>6</v>
      </c>
      <c r="AD118" s="299" t="s">
        <v>6</v>
      </c>
      <c r="AE118" s="299" t="s">
        <v>6</v>
      </c>
      <c r="AF118" s="299" t="s">
        <v>6</v>
      </c>
      <c r="AG118" s="299" t="s">
        <v>6</v>
      </c>
      <c r="AH118" s="299" t="s">
        <v>6</v>
      </c>
      <c r="AI118" s="299" t="s">
        <v>6</v>
      </c>
      <c r="AJ118" s="299" t="s">
        <v>6</v>
      </c>
      <c r="AK118" s="299" t="s">
        <v>6</v>
      </c>
      <c r="AL118" s="299" t="s">
        <v>6</v>
      </c>
      <c r="AM118" s="299" t="s">
        <v>6</v>
      </c>
      <c r="AN118" s="299" t="s">
        <v>6</v>
      </c>
      <c r="AO118" s="299" t="s">
        <v>6</v>
      </c>
      <c r="AP118" s="299" t="s">
        <v>6</v>
      </c>
      <c r="AQ118" s="299" t="s">
        <v>6</v>
      </c>
      <c r="AR118" s="299" t="s">
        <v>6</v>
      </c>
      <c r="AS118" s="299" t="s">
        <v>6</v>
      </c>
      <c r="AT118" s="299" t="s">
        <v>6</v>
      </c>
      <c r="AU118" s="299" t="s">
        <v>6</v>
      </c>
    </row>
    <row r="119" spans="1:47" x14ac:dyDescent="0.25">
      <c r="A119" s="349">
        <f>Liste!A138</f>
        <v>99</v>
      </c>
      <c r="B119" s="349" t="str">
        <f>IF(Liste!B138&lt;&gt;"",Liste!B138,"")</f>
        <v/>
      </c>
      <c r="C119" s="349" t="str">
        <f>IF(Liste!B138&lt;&gt;"",Liste!C138,"")</f>
        <v/>
      </c>
      <c r="D119" s="297"/>
      <c r="E119" s="299" t="s">
        <v>6</v>
      </c>
      <c r="F119" s="299"/>
      <c r="G119" s="299" t="s">
        <v>6</v>
      </c>
      <c r="H119" s="299" t="s">
        <v>6</v>
      </c>
      <c r="I119" s="299"/>
      <c r="J119" s="299"/>
      <c r="K119" s="299" t="s">
        <v>6</v>
      </c>
      <c r="L119" s="299" t="s">
        <v>6</v>
      </c>
      <c r="M119" s="299" t="s">
        <v>6</v>
      </c>
      <c r="N119" s="299"/>
      <c r="O119" s="293" t="str">
        <f>IF(I119&lt;&gt;"",Liste!D138,"")</f>
        <v/>
      </c>
      <c r="P119" s="293" t="str">
        <f>IF(I119&lt;&gt;"",Liste!E138,"")</f>
        <v/>
      </c>
      <c r="Q119" s="293" t="str">
        <f>IF(I119&lt;&gt;"",Liste!F138,"")</f>
        <v/>
      </c>
      <c r="R119" s="299" t="s">
        <v>6</v>
      </c>
      <c r="S119" s="299" t="s">
        <v>6</v>
      </c>
      <c r="T119" s="299"/>
      <c r="U119" s="299"/>
      <c r="V119" s="299" t="s">
        <v>6</v>
      </c>
      <c r="W119" s="299" t="s">
        <v>6</v>
      </c>
      <c r="X119" s="299" t="s">
        <v>6</v>
      </c>
      <c r="Y119" s="299" t="s">
        <v>6</v>
      </c>
      <c r="Z119" s="299" t="s">
        <v>6</v>
      </c>
      <c r="AA119" s="299" t="s">
        <v>6</v>
      </c>
      <c r="AB119" s="299" t="s">
        <v>6</v>
      </c>
      <c r="AC119" s="299" t="s">
        <v>6</v>
      </c>
      <c r="AD119" s="299" t="s">
        <v>6</v>
      </c>
      <c r="AE119" s="299" t="s">
        <v>6</v>
      </c>
      <c r="AF119" s="299" t="s">
        <v>6</v>
      </c>
      <c r="AG119" s="299" t="s">
        <v>6</v>
      </c>
      <c r="AH119" s="299" t="s">
        <v>6</v>
      </c>
      <c r="AI119" s="299" t="s">
        <v>6</v>
      </c>
      <c r="AJ119" s="299" t="s">
        <v>6</v>
      </c>
      <c r="AK119" s="299" t="s">
        <v>6</v>
      </c>
      <c r="AL119" s="299" t="s">
        <v>6</v>
      </c>
      <c r="AM119" s="299" t="s">
        <v>6</v>
      </c>
      <c r="AN119" s="299" t="s">
        <v>6</v>
      </c>
      <c r="AO119" s="299" t="s">
        <v>6</v>
      </c>
      <c r="AP119" s="299" t="s">
        <v>6</v>
      </c>
      <c r="AQ119" s="299" t="s">
        <v>6</v>
      </c>
      <c r="AR119" s="299" t="s">
        <v>6</v>
      </c>
      <c r="AS119" s="299" t="s">
        <v>6</v>
      </c>
      <c r="AT119" s="299" t="s">
        <v>6</v>
      </c>
      <c r="AU119" s="299" t="s">
        <v>6</v>
      </c>
    </row>
    <row r="120" spans="1:47" x14ac:dyDescent="0.25">
      <c r="A120" s="349">
        <f>Liste!A139</f>
        <v>100</v>
      </c>
      <c r="B120" s="349" t="str">
        <f>IF(Liste!B139&lt;&gt;"",Liste!B139,"")</f>
        <v/>
      </c>
      <c r="C120" s="349" t="str">
        <f>IF(Liste!B139&lt;&gt;"",Liste!C139,"")</f>
        <v/>
      </c>
      <c r="D120" s="297"/>
      <c r="E120" s="299" t="s">
        <v>6</v>
      </c>
      <c r="F120" s="299"/>
      <c r="G120" s="299" t="s">
        <v>6</v>
      </c>
      <c r="H120" s="299" t="s">
        <v>6</v>
      </c>
      <c r="I120" s="299"/>
      <c r="J120" s="299"/>
      <c r="K120" s="299" t="s">
        <v>6</v>
      </c>
      <c r="L120" s="299" t="s">
        <v>6</v>
      </c>
      <c r="M120" s="299" t="s">
        <v>6</v>
      </c>
      <c r="N120" s="299"/>
      <c r="O120" s="293" t="str">
        <f>IF(I120&lt;&gt;"",Liste!D139,"")</f>
        <v/>
      </c>
      <c r="P120" s="293" t="str">
        <f>IF(I120&lt;&gt;"",Liste!E139,"")</f>
        <v/>
      </c>
      <c r="Q120" s="293" t="str">
        <f>IF(I120&lt;&gt;"",Liste!F139,"")</f>
        <v/>
      </c>
      <c r="R120" s="299" t="s">
        <v>6</v>
      </c>
      <c r="S120" s="299" t="s">
        <v>6</v>
      </c>
      <c r="T120" s="299"/>
      <c r="U120" s="299"/>
      <c r="V120" s="299" t="s">
        <v>6</v>
      </c>
      <c r="W120" s="299" t="s">
        <v>6</v>
      </c>
      <c r="X120" s="299" t="s">
        <v>6</v>
      </c>
      <c r="Y120" s="299" t="s">
        <v>6</v>
      </c>
      <c r="Z120" s="299" t="s">
        <v>6</v>
      </c>
      <c r="AA120" s="299" t="s">
        <v>6</v>
      </c>
      <c r="AB120" s="299" t="s">
        <v>6</v>
      </c>
      <c r="AC120" s="299" t="s">
        <v>6</v>
      </c>
      <c r="AD120" s="299" t="s">
        <v>6</v>
      </c>
      <c r="AE120" s="299" t="s">
        <v>6</v>
      </c>
      <c r="AF120" s="299" t="s">
        <v>6</v>
      </c>
      <c r="AG120" s="299" t="s">
        <v>6</v>
      </c>
      <c r="AH120" s="299" t="s">
        <v>6</v>
      </c>
      <c r="AI120" s="299" t="s">
        <v>6</v>
      </c>
      <c r="AJ120" s="299" t="s">
        <v>6</v>
      </c>
      <c r="AK120" s="299" t="s">
        <v>6</v>
      </c>
      <c r="AL120" s="299" t="s">
        <v>6</v>
      </c>
      <c r="AM120" s="299" t="s">
        <v>6</v>
      </c>
      <c r="AN120" s="299" t="s">
        <v>6</v>
      </c>
      <c r="AO120" s="299" t="s">
        <v>6</v>
      </c>
      <c r="AP120" s="299" t="s">
        <v>6</v>
      </c>
      <c r="AQ120" s="299" t="s">
        <v>6</v>
      </c>
      <c r="AR120" s="299" t="s">
        <v>6</v>
      </c>
      <c r="AS120" s="299" t="s">
        <v>6</v>
      </c>
      <c r="AT120" s="299" t="s">
        <v>6</v>
      </c>
      <c r="AU120" s="299" t="s">
        <v>6</v>
      </c>
    </row>
  </sheetData>
  <sheetProtection algorithmName="SHA-512" hashValue="uRrPrEOJ8o0xYe9+ug8Xj5Tqzn2fT6b4TgT6FATZPwUkv1Wc7TuAQluGtba1SnzZcdy1gZa5oKTjpSjfYkXhYQ==" saltValue="39EWTf+uFLfag9lmzIObmA==" spinCount="100000" sheet="1" insertRows="0" deleteRows="0" selectLockedCells="1" sort="0" autoFilter="0"/>
  <mergeCells count="14">
    <mergeCell ref="G8:I11"/>
    <mergeCell ref="A18:A19"/>
    <mergeCell ref="B18:H18"/>
    <mergeCell ref="AB19:AC19"/>
    <mergeCell ref="AH19:AI19"/>
    <mergeCell ref="M13:Q13"/>
    <mergeCell ref="AT19:AU19"/>
    <mergeCell ref="I18:S18"/>
    <mergeCell ref="T18:W18"/>
    <mergeCell ref="X18:AC18"/>
    <mergeCell ref="AD18:AI18"/>
    <mergeCell ref="AJ18:AO18"/>
    <mergeCell ref="AP18:AU18"/>
    <mergeCell ref="AN19:AO19"/>
  </mergeCells>
  <dataValidations count="3">
    <dataValidation allowBlank="1" showErrorMessage="1" promptTitle="Mein Hinweis" prompt="Was soll hier gesagt werden?" sqref="K1:K2 K12:K17 G14 K7:K9" xr:uid="{9C12296C-DCED-40E3-BCF8-BAA073B3B04F}"/>
    <dataValidation type="date" allowBlank="1" showInputMessage="1" showErrorMessage="1" errorTitle="Falsches Datenformat" error="Bitte Datum im Format TT.MM.JJJJ eingeben." sqref="M20:M120 Z20:Z120 AF20:AF120 AL20:AL120 AR20:AR120 AT20:AU120 AN20:AO120 AH20:AI120 AB20:AC120" xr:uid="{7464C2FC-F84B-4F7E-9380-D510977721BD}">
      <formula1>1</formula1>
      <formula2>365245</formula2>
    </dataValidation>
    <dataValidation type="whole" allowBlank="1" showInputMessage="1" showErrorMessage="1" errorTitle="Falsches Datenformat" error="Bitte die Postleitzahl als ganze Zahl eingeben." sqref="P20:P120" xr:uid="{1CDFCDF0-881C-4FD9-87D8-8FF802C13353}">
      <formula1>0</formula1>
      <formula2>9999999</formula2>
    </dataValidation>
  </dataValidations>
  <pageMargins left="0.70866141732283472" right="0.70866141732283472" top="0.78740157480314965" bottom="0.78740157480314965" header="0.31496062992125984" footer="0.31496062992125984"/>
  <pageSetup paperSize="0" scale="70" pageOrder="overThenDown" orientation="landscape"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D470879-B289-4157-A63C-0D667F41B007}">
          <x14:formula1>
            <xm:f>'Vorgaben Dropdown'!$D$4:$D$5</xm:f>
          </x14:formula1>
          <xm:sqref>F20:F120 D20:D120</xm:sqref>
        </x14:dataValidation>
        <x14:dataValidation type="list" allowBlank="1" showInputMessage="1" showErrorMessage="1" xr:uid="{BD870D2D-3BBC-4DAD-857A-CC4CE3D0F839}">
          <x14:formula1>
            <xm:f>'Vorgaben Dropdown'!$E$4:$E$5</xm:f>
          </x14:formula1>
          <xm:sqref>N20:N120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IV63"/>
  <sheetViews>
    <sheetView view="pageBreakPreview" zoomScale="80" zoomScaleNormal="100" zoomScaleSheetLayoutView="80" workbookViewId="0">
      <selection activeCell="G67" sqref="G67"/>
    </sheetView>
  </sheetViews>
  <sheetFormatPr baseColWidth="10" defaultColWidth="11.42578125" defaultRowHeight="12.75" x14ac:dyDescent="0.2"/>
  <cols>
    <col min="1" max="1" width="17" style="398" customWidth="1"/>
    <col min="2" max="8" width="11.42578125" style="398"/>
    <col min="9" max="9" width="12.7109375" style="398" customWidth="1"/>
    <col min="10" max="10" width="12.5703125" style="398" customWidth="1"/>
    <col min="11" max="16384" width="11.42578125" style="120"/>
  </cols>
  <sheetData>
    <row r="1" spans="1:12" s="59" customFormat="1" ht="22.5" customHeight="1" x14ac:dyDescent="0.3">
      <c r="A1" s="611" t="s">
        <v>331</v>
      </c>
      <c r="B1" s="612"/>
      <c r="C1" s="612"/>
      <c r="D1" s="612"/>
      <c r="E1" s="612"/>
      <c r="F1" s="612"/>
      <c r="G1" s="612"/>
      <c r="H1" s="612"/>
      <c r="I1" s="612"/>
      <c r="J1" s="612"/>
    </row>
    <row r="2" spans="1:12" ht="288.75" customHeight="1" x14ac:dyDescent="0.2">
      <c r="A2" s="496" t="s">
        <v>544</v>
      </c>
      <c r="B2" s="442"/>
      <c r="C2" s="442"/>
      <c r="D2" s="442"/>
      <c r="E2" s="442"/>
      <c r="F2" s="442"/>
      <c r="G2" s="442"/>
      <c r="H2" s="442"/>
      <c r="I2" s="442"/>
      <c r="J2" s="442"/>
      <c r="K2" s="118"/>
      <c r="L2" s="119"/>
    </row>
    <row r="3" spans="1:12" ht="20.25" customHeight="1" thickBot="1" x14ac:dyDescent="0.25">
      <c r="A3" s="502" t="s">
        <v>332</v>
      </c>
      <c r="B3" s="613"/>
      <c r="C3" s="613"/>
      <c r="D3" s="613"/>
      <c r="E3" s="613"/>
      <c r="F3" s="613"/>
      <c r="G3" s="613"/>
      <c r="H3" s="613"/>
      <c r="I3" s="613"/>
      <c r="J3" s="613"/>
      <c r="K3" s="118"/>
      <c r="L3" s="118"/>
    </row>
    <row r="4" spans="1:12" ht="49.5" customHeight="1" thickBot="1" x14ac:dyDescent="0.25">
      <c r="A4" s="504" t="s">
        <v>333</v>
      </c>
      <c r="B4" s="505"/>
      <c r="C4" s="505"/>
      <c r="D4" s="505"/>
      <c r="E4" s="505"/>
      <c r="F4" s="505"/>
      <c r="G4" s="505"/>
      <c r="H4" s="505"/>
      <c r="I4" s="505"/>
      <c r="J4" s="506"/>
      <c r="K4" s="118"/>
      <c r="L4" s="118"/>
    </row>
    <row r="5" spans="1:12" ht="115.5" customHeight="1" thickBot="1" x14ac:dyDescent="0.25">
      <c r="A5" s="505" t="s">
        <v>334</v>
      </c>
      <c r="B5" s="614"/>
      <c r="C5" s="614"/>
      <c r="D5" s="614"/>
      <c r="E5" s="614"/>
      <c r="F5" s="614"/>
      <c r="G5" s="614"/>
      <c r="H5" s="614"/>
      <c r="I5" s="614"/>
      <c r="J5" s="614"/>
      <c r="K5" s="118"/>
      <c r="L5" s="118"/>
    </row>
    <row r="6" spans="1:12" ht="75" customHeight="1" thickBot="1" x14ac:dyDescent="0.25">
      <c r="A6" s="504" t="s">
        <v>335</v>
      </c>
      <c r="B6" s="505"/>
      <c r="C6" s="505"/>
      <c r="D6" s="505"/>
      <c r="E6" s="505"/>
      <c r="F6" s="505"/>
      <c r="G6" s="505"/>
      <c r="H6" s="505"/>
      <c r="I6" s="505"/>
      <c r="J6" s="506"/>
      <c r="K6" s="118"/>
      <c r="L6" s="118"/>
    </row>
    <row r="7" spans="1:12" ht="132.75" customHeight="1" thickBot="1" x14ac:dyDescent="0.25">
      <c r="A7" s="496" t="s">
        <v>623</v>
      </c>
      <c r="B7" s="596"/>
      <c r="C7" s="596"/>
      <c r="D7" s="596"/>
      <c r="E7" s="596"/>
      <c r="F7" s="596"/>
      <c r="G7" s="596"/>
      <c r="H7" s="596"/>
      <c r="I7" s="596"/>
      <c r="J7" s="596"/>
      <c r="K7" s="118"/>
      <c r="L7" s="118"/>
    </row>
    <row r="8" spans="1:12" ht="69" customHeight="1" thickBot="1" x14ac:dyDescent="0.25">
      <c r="A8" s="593" t="s">
        <v>624</v>
      </c>
      <c r="B8" s="594"/>
      <c r="C8" s="594"/>
      <c r="D8" s="594"/>
      <c r="E8" s="594"/>
      <c r="F8" s="594"/>
      <c r="G8" s="594"/>
      <c r="H8" s="594"/>
      <c r="I8" s="594"/>
      <c r="J8" s="595"/>
      <c r="K8" s="118"/>
      <c r="L8" s="118"/>
    </row>
    <row r="9" spans="1:12" ht="173.25" customHeight="1" thickBot="1" x14ac:dyDescent="0.25">
      <c r="A9" s="609" t="s">
        <v>625</v>
      </c>
      <c r="B9" s="610"/>
      <c r="C9" s="610"/>
      <c r="D9" s="610"/>
      <c r="E9" s="610"/>
      <c r="F9" s="610"/>
      <c r="G9" s="610"/>
      <c r="H9" s="610"/>
      <c r="I9" s="610"/>
      <c r="J9" s="610"/>
      <c r="K9" s="118"/>
      <c r="L9" s="118"/>
    </row>
    <row r="10" spans="1:12" ht="57.75" customHeight="1" thickBot="1" x14ac:dyDescent="0.25">
      <c r="A10" s="593" t="s">
        <v>622</v>
      </c>
      <c r="B10" s="594"/>
      <c r="C10" s="594"/>
      <c r="D10" s="594"/>
      <c r="E10" s="594"/>
      <c r="F10" s="594"/>
      <c r="G10" s="594"/>
      <c r="H10" s="594"/>
      <c r="I10" s="594"/>
      <c r="J10" s="595"/>
      <c r="K10" s="118"/>
      <c r="L10" s="118"/>
    </row>
    <row r="11" spans="1:12" ht="95.25" customHeight="1" thickBot="1" x14ac:dyDescent="0.25">
      <c r="A11" s="596" t="s">
        <v>336</v>
      </c>
      <c r="B11" s="596"/>
      <c r="C11" s="596"/>
      <c r="D11" s="596"/>
      <c r="E11" s="596"/>
      <c r="F11" s="596"/>
      <c r="G11" s="596"/>
      <c r="H11" s="596"/>
      <c r="I11" s="596"/>
      <c r="J11" s="596"/>
      <c r="K11" s="118"/>
      <c r="L11" s="118"/>
    </row>
    <row r="12" spans="1:12" ht="46.5" customHeight="1" thickBot="1" x14ac:dyDescent="0.25">
      <c r="A12" s="504" t="s">
        <v>337</v>
      </c>
      <c r="B12" s="505"/>
      <c r="C12" s="505"/>
      <c r="D12" s="505"/>
      <c r="E12" s="505"/>
      <c r="F12" s="505"/>
      <c r="G12" s="505"/>
      <c r="H12" s="505"/>
      <c r="I12" s="505"/>
      <c r="J12" s="506"/>
      <c r="K12" s="118"/>
      <c r="L12" s="118"/>
    </row>
    <row r="13" spans="1:12" ht="29.25" customHeight="1" thickBot="1" x14ac:dyDescent="0.25"/>
    <row r="14" spans="1:12" s="59" customFormat="1" ht="35.25" customHeight="1" thickTop="1" x14ac:dyDescent="0.2">
      <c r="A14" s="597" t="s">
        <v>338</v>
      </c>
      <c r="B14" s="598"/>
      <c r="C14" s="598"/>
      <c r="D14" s="598"/>
      <c r="E14" s="598"/>
      <c r="F14" s="598"/>
      <c r="G14" s="598"/>
      <c r="H14" s="598"/>
      <c r="I14" s="598"/>
      <c r="J14" s="599"/>
    </row>
    <row r="15" spans="1:12" s="59" customFormat="1" ht="6.75" customHeight="1" x14ac:dyDescent="0.2">
      <c r="A15" s="600"/>
      <c r="B15" s="601"/>
      <c r="C15" s="601"/>
      <c r="D15" s="601"/>
      <c r="E15" s="601"/>
      <c r="F15" s="601"/>
      <c r="G15" s="601"/>
      <c r="H15" s="601"/>
      <c r="I15" s="601"/>
      <c r="J15" s="602"/>
    </row>
    <row r="16" spans="1:12" s="59" customFormat="1" ht="31.5" customHeight="1" thickBot="1" x14ac:dyDescent="0.25">
      <c r="A16" s="603"/>
      <c r="B16" s="604"/>
      <c r="C16" s="604"/>
      <c r="D16" s="604"/>
      <c r="E16" s="604"/>
      <c r="F16" s="604"/>
      <c r="G16" s="604"/>
      <c r="H16" s="604"/>
      <c r="I16" s="604"/>
      <c r="J16" s="605"/>
    </row>
    <row r="17" spans="1:256" ht="6.75" customHeight="1" thickTop="1" x14ac:dyDescent="0.2">
      <c r="B17" s="399"/>
    </row>
    <row r="18" spans="1:256" ht="31.5" customHeight="1" x14ac:dyDescent="0.2">
      <c r="A18" s="191"/>
      <c r="B18" s="606"/>
      <c r="C18" s="607"/>
      <c r="D18" s="607"/>
      <c r="E18" s="529"/>
      <c r="F18" s="608"/>
      <c r="G18" s="530"/>
      <c r="H18" s="530"/>
      <c r="I18" s="530"/>
      <c r="J18" s="530"/>
    </row>
    <row r="19" spans="1:256" ht="5.25" customHeight="1" x14ac:dyDescent="0.2"/>
    <row r="20" spans="1:256" s="61" customFormat="1" ht="6.75" customHeight="1" x14ac:dyDescent="0.2">
      <c r="A20" s="235"/>
      <c r="B20" s="235"/>
      <c r="C20" s="235"/>
      <c r="D20" s="235"/>
      <c r="E20" s="235"/>
      <c r="F20" s="400"/>
      <c r="G20" s="400"/>
      <c r="H20" s="400"/>
      <c r="I20" s="400"/>
      <c r="J20" s="400"/>
    </row>
    <row r="21" spans="1:256" s="61" customFormat="1" ht="15" customHeight="1" x14ac:dyDescent="0.2">
      <c r="A21" s="235"/>
      <c r="B21" s="235"/>
      <c r="C21" s="235"/>
      <c r="D21" s="235"/>
      <c r="E21" s="235"/>
      <c r="F21" s="400"/>
      <c r="G21" s="400"/>
      <c r="H21" s="400"/>
      <c r="I21" s="400"/>
      <c r="J21" s="400"/>
    </row>
    <row r="22" spans="1:256" s="61" customFormat="1" ht="22.5" customHeight="1" x14ac:dyDescent="0.2">
      <c r="A22" s="404" t="s">
        <v>628</v>
      </c>
      <c r="B22" s="405"/>
      <c r="C22" s="405"/>
      <c r="D22" s="405"/>
      <c r="E22" s="406"/>
      <c r="F22" s="406"/>
      <c r="G22" s="406"/>
      <c r="H22" s="406"/>
      <c r="I22" s="406"/>
      <c r="J22" s="406"/>
      <c r="K22" s="391"/>
      <c r="L22" s="391"/>
      <c r="M22" s="407"/>
      <c r="N22" s="408"/>
      <c r="O22" s="408"/>
      <c r="P22" s="408"/>
      <c r="Q22" s="407"/>
      <c r="R22" s="408"/>
      <c r="S22" s="408"/>
      <c r="T22" s="408"/>
      <c r="U22" s="407"/>
      <c r="V22" s="408"/>
      <c r="W22" s="408"/>
      <c r="X22" s="408"/>
      <c r="Y22" s="407"/>
      <c r="Z22" s="408"/>
      <c r="AA22" s="408"/>
      <c r="AB22" s="408"/>
      <c r="AC22" s="407"/>
      <c r="AD22" s="408"/>
      <c r="AE22" s="408"/>
      <c r="AF22" s="408"/>
      <c r="AG22" s="407"/>
      <c r="AH22" s="408"/>
      <c r="AI22" s="409"/>
      <c r="AJ22" s="409"/>
      <c r="AK22" s="410"/>
      <c r="AL22" s="409"/>
      <c r="AM22" s="409"/>
      <c r="AN22" s="409"/>
      <c r="AO22" s="410"/>
      <c r="AP22" s="409"/>
      <c r="AQ22" s="409"/>
      <c r="AR22" s="409"/>
      <c r="AS22" s="410"/>
      <c r="AT22" s="409"/>
      <c r="AU22" s="409"/>
      <c r="AV22" s="409"/>
      <c r="AW22" s="410"/>
      <c r="AX22" s="409"/>
      <c r="AY22" s="409"/>
      <c r="AZ22" s="409"/>
      <c r="BA22" s="410"/>
      <c r="BB22" s="409"/>
      <c r="BC22" s="409"/>
      <c r="BD22" s="409"/>
      <c r="BE22" s="410"/>
      <c r="BF22" s="409"/>
      <c r="BG22" s="409"/>
      <c r="BH22" s="409"/>
      <c r="BI22" s="410"/>
      <c r="BJ22" s="409"/>
      <c r="BK22" s="409"/>
      <c r="BL22" s="409"/>
      <c r="BM22" s="410"/>
      <c r="BN22" s="409"/>
      <c r="BO22" s="409"/>
      <c r="BP22" s="409"/>
      <c r="BQ22" s="410"/>
      <c r="BR22" s="409"/>
      <c r="BS22" s="409"/>
      <c r="BT22" s="409"/>
      <c r="BU22" s="410"/>
      <c r="BV22" s="409"/>
      <c r="BW22" s="409"/>
      <c r="BX22" s="409"/>
      <c r="BY22" s="410"/>
      <c r="BZ22" s="409"/>
      <c r="CA22" s="409"/>
      <c r="CB22" s="409"/>
      <c r="CC22" s="410"/>
      <c r="CD22" s="409"/>
      <c r="CE22" s="409"/>
      <c r="CF22" s="409"/>
      <c r="CG22" s="410"/>
      <c r="CH22" s="409"/>
      <c r="CI22" s="409"/>
      <c r="CJ22" s="409"/>
      <c r="CK22" s="410"/>
      <c r="CL22" s="409"/>
      <c r="CM22" s="409"/>
      <c r="CN22" s="409"/>
      <c r="CO22" s="410"/>
      <c r="CP22" s="409"/>
      <c r="CQ22" s="409"/>
      <c r="CR22" s="409"/>
      <c r="CS22" s="410"/>
      <c r="CT22" s="409"/>
      <c r="CU22" s="409"/>
      <c r="CV22" s="409"/>
      <c r="CW22" s="410"/>
      <c r="CX22" s="409"/>
      <c r="CY22" s="409"/>
      <c r="CZ22" s="409"/>
      <c r="DA22" s="410"/>
      <c r="DB22" s="409"/>
      <c r="DC22" s="409"/>
      <c r="DD22" s="409"/>
      <c r="DE22" s="410"/>
      <c r="DF22" s="409"/>
      <c r="DG22" s="409"/>
      <c r="DH22" s="409"/>
      <c r="DI22" s="410"/>
      <c r="DJ22" s="409"/>
      <c r="DK22" s="409"/>
      <c r="DL22" s="409"/>
      <c r="DM22" s="410"/>
      <c r="DN22" s="409"/>
      <c r="DO22" s="409"/>
      <c r="DP22" s="409"/>
      <c r="DQ22" s="410"/>
      <c r="DR22" s="409"/>
      <c r="DS22" s="409"/>
      <c r="DT22" s="409"/>
      <c r="DU22" s="410"/>
      <c r="DV22" s="409"/>
      <c r="DW22" s="409"/>
      <c r="DX22" s="409"/>
      <c r="DY22" s="410"/>
      <c r="DZ22" s="409"/>
      <c r="EA22" s="409"/>
      <c r="EB22" s="409"/>
      <c r="EC22" s="410"/>
      <c r="ED22" s="409"/>
      <c r="EE22" s="409"/>
      <c r="EF22" s="409"/>
      <c r="EG22" s="410"/>
      <c r="EH22" s="409"/>
      <c r="EI22" s="409"/>
      <c r="EJ22" s="409"/>
      <c r="EK22" s="410"/>
      <c r="EL22" s="409"/>
      <c r="EM22" s="409"/>
      <c r="EN22" s="409"/>
      <c r="EO22" s="410"/>
      <c r="EP22" s="409"/>
      <c r="EQ22" s="409"/>
      <c r="ER22" s="409"/>
      <c r="ES22" s="410"/>
      <c r="ET22" s="409"/>
      <c r="EU22" s="409"/>
      <c r="EV22" s="409"/>
      <c r="EW22" s="410"/>
      <c r="EX22" s="409"/>
      <c r="EY22" s="409"/>
      <c r="EZ22" s="409"/>
      <c r="FA22" s="410"/>
      <c r="FB22" s="409"/>
      <c r="FC22" s="409"/>
      <c r="FD22" s="409"/>
      <c r="FE22" s="410"/>
      <c r="FF22" s="409"/>
      <c r="FG22" s="409"/>
      <c r="FH22" s="409"/>
      <c r="FI22" s="410"/>
      <c r="FJ22" s="409"/>
      <c r="FK22" s="409"/>
      <c r="FL22" s="409"/>
      <c r="FM22" s="410"/>
      <c r="FN22" s="409"/>
      <c r="FO22" s="409"/>
      <c r="FP22" s="409"/>
      <c r="FQ22" s="410"/>
      <c r="FR22" s="409"/>
      <c r="FS22" s="409"/>
      <c r="FT22" s="409"/>
      <c r="FU22" s="410"/>
      <c r="FV22" s="409"/>
      <c r="FW22" s="409"/>
      <c r="FX22" s="409"/>
      <c r="FY22" s="410"/>
      <c r="FZ22" s="409"/>
      <c r="GA22" s="409"/>
      <c r="GB22" s="409"/>
      <c r="GC22" s="410"/>
      <c r="GD22" s="409"/>
      <c r="GE22" s="409"/>
      <c r="GF22" s="409"/>
      <c r="GG22" s="410"/>
      <c r="GH22" s="409"/>
      <c r="GI22" s="409"/>
      <c r="GJ22" s="409"/>
      <c r="GK22" s="410"/>
      <c r="GL22" s="409"/>
      <c r="GM22" s="409"/>
      <c r="GN22" s="409"/>
      <c r="GO22" s="410"/>
      <c r="GP22" s="409"/>
      <c r="GQ22" s="409"/>
      <c r="GR22" s="409"/>
      <c r="GS22" s="410"/>
      <c r="GT22" s="409"/>
      <c r="GU22" s="409"/>
      <c r="GV22" s="409"/>
      <c r="GW22" s="410"/>
      <c r="GX22" s="409"/>
      <c r="GY22" s="409"/>
      <c r="GZ22" s="409"/>
      <c r="HA22" s="410"/>
      <c r="HB22" s="409"/>
      <c r="HC22" s="409"/>
      <c r="HD22" s="409"/>
      <c r="HE22" s="410"/>
      <c r="HF22" s="409"/>
      <c r="HG22" s="409"/>
      <c r="HH22" s="409"/>
      <c r="HI22" s="410"/>
      <c r="HJ22" s="409"/>
      <c r="HK22" s="409"/>
      <c r="HL22" s="409"/>
      <c r="HM22" s="410"/>
      <c r="HN22" s="409"/>
      <c r="HO22" s="409"/>
      <c r="HP22" s="409"/>
      <c r="HQ22" s="410"/>
      <c r="HR22" s="409"/>
      <c r="HS22" s="409"/>
      <c r="HT22" s="409"/>
      <c r="HU22" s="410"/>
      <c r="HV22" s="409"/>
      <c r="HW22" s="409"/>
      <c r="HX22" s="409"/>
      <c r="HY22" s="410"/>
      <c r="HZ22" s="409"/>
      <c r="IA22" s="409"/>
      <c r="IB22" s="409"/>
      <c r="IC22" s="410"/>
      <c r="ID22" s="409"/>
      <c r="IE22" s="409"/>
      <c r="IF22" s="409"/>
      <c r="IG22" s="410"/>
      <c r="IH22" s="409"/>
      <c r="II22" s="409"/>
      <c r="IJ22" s="409"/>
      <c r="IK22" s="410"/>
      <c r="IL22" s="409"/>
      <c r="IM22" s="409"/>
      <c r="IN22" s="409"/>
      <c r="IO22" s="410"/>
      <c r="IP22" s="409"/>
      <c r="IQ22" s="409"/>
      <c r="IR22" s="409"/>
      <c r="IS22" s="410"/>
      <c r="IT22" s="409"/>
      <c r="IU22" s="409"/>
      <c r="IV22" s="409"/>
    </row>
    <row r="23" spans="1:256" s="61" customFormat="1" ht="12.75" customHeight="1" x14ac:dyDescent="0.2">
      <c r="A23" s="477" t="s">
        <v>284</v>
      </c>
      <c r="B23" s="478"/>
      <c r="C23" s="478"/>
      <c r="D23" s="478"/>
      <c r="E23" s="478"/>
      <c r="F23" s="478"/>
      <c r="G23" s="478"/>
      <c r="H23" s="478"/>
      <c r="I23" s="478"/>
      <c r="J23" s="478"/>
      <c r="K23" s="391"/>
      <c r="L23" s="391"/>
      <c r="M23" s="411"/>
      <c r="N23" s="408"/>
      <c r="O23" s="408"/>
      <c r="P23" s="408"/>
      <c r="Q23" s="411"/>
      <c r="R23" s="408"/>
      <c r="S23" s="408"/>
      <c r="T23" s="408"/>
      <c r="U23" s="411"/>
      <c r="V23" s="408"/>
      <c r="W23" s="408"/>
      <c r="X23" s="408"/>
      <c r="Y23" s="411"/>
      <c r="Z23" s="408"/>
      <c r="AA23" s="408"/>
      <c r="AB23" s="408"/>
      <c r="AC23" s="411"/>
      <c r="AD23" s="408"/>
      <c r="AE23" s="408"/>
      <c r="AF23" s="408"/>
      <c r="AG23" s="411"/>
      <c r="AH23" s="408"/>
      <c r="AI23" s="409"/>
      <c r="AJ23" s="409"/>
      <c r="AK23" s="412"/>
      <c r="AL23" s="409"/>
      <c r="AM23" s="409"/>
      <c r="AN23" s="409"/>
      <c r="AO23" s="412"/>
      <c r="AP23" s="409"/>
      <c r="AQ23" s="409"/>
      <c r="AR23" s="409"/>
      <c r="AS23" s="412"/>
      <c r="AT23" s="409"/>
      <c r="AU23" s="409"/>
      <c r="AV23" s="409"/>
      <c r="AW23" s="412"/>
      <c r="AX23" s="409"/>
      <c r="AY23" s="409"/>
      <c r="AZ23" s="409"/>
      <c r="BA23" s="412"/>
      <c r="BB23" s="409"/>
      <c r="BC23" s="409"/>
      <c r="BD23" s="409"/>
      <c r="BE23" s="412"/>
      <c r="BF23" s="409"/>
      <c r="BG23" s="409"/>
      <c r="BH23" s="409"/>
      <c r="BI23" s="412"/>
      <c r="BJ23" s="409"/>
      <c r="BK23" s="409"/>
      <c r="BL23" s="409"/>
      <c r="BM23" s="412"/>
      <c r="BN23" s="409"/>
      <c r="BO23" s="409"/>
      <c r="BP23" s="409"/>
      <c r="BQ23" s="412"/>
      <c r="BR23" s="409"/>
      <c r="BS23" s="409"/>
      <c r="BT23" s="409"/>
      <c r="BU23" s="412"/>
      <c r="BV23" s="409"/>
      <c r="BW23" s="409"/>
      <c r="BX23" s="409"/>
      <c r="BY23" s="412"/>
      <c r="BZ23" s="409"/>
      <c r="CA23" s="409"/>
      <c r="CB23" s="409"/>
      <c r="CC23" s="412"/>
      <c r="CD23" s="409"/>
      <c r="CE23" s="409"/>
      <c r="CF23" s="409"/>
      <c r="CG23" s="412"/>
      <c r="CH23" s="409"/>
      <c r="CI23" s="409"/>
      <c r="CJ23" s="409"/>
      <c r="CK23" s="412"/>
      <c r="CL23" s="409"/>
      <c r="CM23" s="409"/>
      <c r="CN23" s="409"/>
      <c r="CO23" s="412"/>
      <c r="CP23" s="409"/>
      <c r="CQ23" s="409"/>
      <c r="CR23" s="409"/>
      <c r="CS23" s="412"/>
      <c r="CT23" s="409"/>
      <c r="CU23" s="409"/>
      <c r="CV23" s="409"/>
      <c r="CW23" s="412"/>
      <c r="CX23" s="409"/>
      <c r="CY23" s="409"/>
      <c r="CZ23" s="409"/>
      <c r="DA23" s="412"/>
      <c r="DB23" s="409"/>
      <c r="DC23" s="409"/>
      <c r="DD23" s="409"/>
      <c r="DE23" s="412"/>
      <c r="DF23" s="409"/>
      <c r="DG23" s="409"/>
      <c r="DH23" s="409"/>
      <c r="DI23" s="412"/>
      <c r="DJ23" s="409"/>
      <c r="DK23" s="409"/>
      <c r="DL23" s="409"/>
      <c r="DM23" s="412"/>
      <c r="DN23" s="409"/>
      <c r="DO23" s="409"/>
      <c r="DP23" s="409"/>
      <c r="DQ23" s="412"/>
      <c r="DR23" s="409"/>
      <c r="DS23" s="409"/>
      <c r="DT23" s="409"/>
      <c r="DU23" s="412"/>
      <c r="DV23" s="409"/>
      <c r="DW23" s="409"/>
      <c r="DX23" s="409"/>
      <c r="DY23" s="412"/>
      <c r="DZ23" s="409"/>
      <c r="EA23" s="409"/>
      <c r="EB23" s="409"/>
      <c r="EC23" s="412"/>
      <c r="ED23" s="409"/>
      <c r="EE23" s="409"/>
      <c r="EF23" s="409"/>
      <c r="EG23" s="412"/>
      <c r="EH23" s="409"/>
      <c r="EI23" s="409"/>
      <c r="EJ23" s="409"/>
      <c r="EK23" s="412"/>
      <c r="EL23" s="409"/>
      <c r="EM23" s="409"/>
      <c r="EN23" s="409"/>
      <c r="EO23" s="412"/>
      <c r="EP23" s="409"/>
      <c r="EQ23" s="409"/>
      <c r="ER23" s="409"/>
      <c r="ES23" s="412"/>
      <c r="ET23" s="409"/>
      <c r="EU23" s="409"/>
      <c r="EV23" s="409"/>
      <c r="EW23" s="412"/>
      <c r="EX23" s="409"/>
      <c r="EY23" s="409"/>
      <c r="EZ23" s="409"/>
      <c r="FA23" s="412"/>
      <c r="FB23" s="409"/>
      <c r="FC23" s="409"/>
      <c r="FD23" s="409"/>
      <c r="FE23" s="412"/>
      <c r="FF23" s="409"/>
      <c r="FG23" s="409"/>
      <c r="FH23" s="409"/>
      <c r="FI23" s="412"/>
      <c r="FJ23" s="409"/>
      <c r="FK23" s="409"/>
      <c r="FL23" s="409"/>
      <c r="FM23" s="412"/>
      <c r="FN23" s="409"/>
      <c r="FO23" s="409"/>
      <c r="FP23" s="409"/>
      <c r="FQ23" s="412"/>
      <c r="FR23" s="409"/>
      <c r="FS23" s="409"/>
      <c r="FT23" s="409"/>
      <c r="FU23" s="412"/>
      <c r="FV23" s="409"/>
      <c r="FW23" s="409"/>
      <c r="FX23" s="409"/>
      <c r="FY23" s="412"/>
      <c r="FZ23" s="409"/>
      <c r="GA23" s="409"/>
      <c r="GB23" s="409"/>
      <c r="GC23" s="412"/>
      <c r="GD23" s="409"/>
      <c r="GE23" s="409"/>
      <c r="GF23" s="409"/>
      <c r="GG23" s="412"/>
      <c r="GH23" s="409"/>
      <c r="GI23" s="409"/>
      <c r="GJ23" s="409"/>
      <c r="GK23" s="412"/>
      <c r="GL23" s="409"/>
      <c r="GM23" s="409"/>
      <c r="GN23" s="409"/>
      <c r="GO23" s="412"/>
      <c r="GP23" s="409"/>
      <c r="GQ23" s="409"/>
      <c r="GR23" s="409"/>
      <c r="GS23" s="412"/>
      <c r="GT23" s="409"/>
      <c r="GU23" s="409"/>
      <c r="GV23" s="409"/>
      <c r="GW23" s="412"/>
      <c r="GX23" s="409"/>
      <c r="GY23" s="409"/>
      <c r="GZ23" s="409"/>
      <c r="HA23" s="412"/>
      <c r="HB23" s="409"/>
      <c r="HC23" s="409"/>
      <c r="HD23" s="409"/>
      <c r="HE23" s="412"/>
      <c r="HF23" s="409"/>
      <c r="HG23" s="409"/>
      <c r="HH23" s="409"/>
      <c r="HI23" s="412"/>
      <c r="HJ23" s="409"/>
      <c r="HK23" s="409"/>
      <c r="HL23" s="409"/>
      <c r="HM23" s="412"/>
      <c r="HN23" s="409"/>
      <c r="HO23" s="409"/>
      <c r="HP23" s="409"/>
      <c r="HQ23" s="412"/>
      <c r="HR23" s="409"/>
      <c r="HS23" s="409"/>
      <c r="HT23" s="409"/>
      <c r="HU23" s="412"/>
      <c r="HV23" s="409"/>
      <c r="HW23" s="409"/>
      <c r="HX23" s="409"/>
      <c r="HY23" s="412"/>
      <c r="HZ23" s="409"/>
      <c r="IA23" s="409"/>
      <c r="IB23" s="409"/>
      <c r="IC23" s="412"/>
      <c r="ID23" s="409"/>
      <c r="IE23" s="409"/>
      <c r="IF23" s="409"/>
      <c r="IG23" s="412"/>
      <c r="IH23" s="409"/>
      <c r="II23" s="409"/>
      <c r="IJ23" s="409"/>
      <c r="IK23" s="412"/>
      <c r="IL23" s="409"/>
      <c r="IM23" s="409"/>
      <c r="IN23" s="409"/>
      <c r="IO23" s="412"/>
      <c r="IP23" s="409"/>
      <c r="IQ23" s="409"/>
      <c r="IR23" s="409"/>
      <c r="IS23" s="412"/>
      <c r="IT23" s="409"/>
      <c r="IU23" s="409"/>
      <c r="IV23" s="409"/>
    </row>
    <row r="24" spans="1:256" s="61" customFormat="1" ht="12.75" customHeight="1" x14ac:dyDescent="0.2">
      <c r="A24" s="479" t="s">
        <v>283</v>
      </c>
      <c r="B24" s="479"/>
      <c r="C24" s="479"/>
      <c r="D24" s="479"/>
      <c r="E24" s="479"/>
      <c r="F24" s="479"/>
      <c r="G24" s="479"/>
      <c r="H24" s="479"/>
      <c r="I24" s="479"/>
      <c r="J24" s="479"/>
      <c r="K24" s="391"/>
      <c r="L24" s="391"/>
      <c r="M24" s="413"/>
      <c r="N24" s="408"/>
      <c r="O24" s="408"/>
      <c r="P24" s="408"/>
      <c r="Q24" s="413"/>
      <c r="R24" s="408"/>
      <c r="S24" s="408"/>
      <c r="T24" s="408"/>
      <c r="U24" s="413"/>
      <c r="V24" s="408"/>
      <c r="W24" s="408"/>
      <c r="X24" s="408"/>
      <c r="Y24" s="413"/>
      <c r="Z24" s="408"/>
      <c r="AA24" s="408"/>
      <c r="AB24" s="408"/>
      <c r="AC24" s="413"/>
      <c r="AD24" s="408"/>
      <c r="AE24" s="408"/>
      <c r="AF24" s="408"/>
      <c r="AG24" s="413"/>
      <c r="AH24" s="408"/>
      <c r="AI24" s="409"/>
      <c r="AJ24" s="409"/>
      <c r="AK24" s="414"/>
      <c r="AL24" s="409"/>
      <c r="AM24" s="409"/>
      <c r="AN24" s="409"/>
      <c r="AO24" s="414"/>
      <c r="AP24" s="409"/>
      <c r="AQ24" s="409"/>
      <c r="AR24" s="409"/>
      <c r="AS24" s="414"/>
      <c r="AT24" s="409"/>
      <c r="AU24" s="409"/>
      <c r="AV24" s="409"/>
      <c r="AW24" s="414"/>
      <c r="AX24" s="409"/>
      <c r="AY24" s="409"/>
      <c r="AZ24" s="409"/>
      <c r="BA24" s="414"/>
      <c r="BB24" s="409"/>
      <c r="BC24" s="409"/>
      <c r="BD24" s="409"/>
      <c r="BE24" s="414"/>
      <c r="BF24" s="409"/>
      <c r="BG24" s="409"/>
      <c r="BH24" s="409"/>
      <c r="BI24" s="414"/>
      <c r="BJ24" s="409"/>
      <c r="BK24" s="409"/>
      <c r="BL24" s="409"/>
      <c r="BM24" s="414"/>
      <c r="BN24" s="409"/>
      <c r="BO24" s="409"/>
      <c r="BP24" s="409"/>
      <c r="BQ24" s="414"/>
      <c r="BR24" s="409"/>
      <c r="BS24" s="409"/>
      <c r="BT24" s="409"/>
      <c r="BU24" s="414"/>
      <c r="BV24" s="409"/>
      <c r="BW24" s="409"/>
      <c r="BX24" s="409"/>
      <c r="BY24" s="414"/>
      <c r="BZ24" s="409"/>
      <c r="CA24" s="409"/>
      <c r="CB24" s="409"/>
      <c r="CC24" s="414"/>
      <c r="CD24" s="409"/>
      <c r="CE24" s="409"/>
      <c r="CF24" s="409"/>
      <c r="CG24" s="414"/>
      <c r="CH24" s="409"/>
      <c r="CI24" s="409"/>
      <c r="CJ24" s="409"/>
      <c r="CK24" s="414"/>
      <c r="CL24" s="409"/>
      <c r="CM24" s="409"/>
      <c r="CN24" s="409"/>
      <c r="CO24" s="414"/>
      <c r="CP24" s="409"/>
      <c r="CQ24" s="409"/>
      <c r="CR24" s="409"/>
      <c r="CS24" s="414"/>
      <c r="CT24" s="409"/>
      <c r="CU24" s="409"/>
      <c r="CV24" s="409"/>
      <c r="CW24" s="414"/>
      <c r="CX24" s="409"/>
      <c r="CY24" s="409"/>
      <c r="CZ24" s="409"/>
      <c r="DA24" s="414"/>
      <c r="DB24" s="409"/>
      <c r="DC24" s="409"/>
      <c r="DD24" s="409"/>
      <c r="DE24" s="414"/>
      <c r="DF24" s="409"/>
      <c r="DG24" s="409"/>
      <c r="DH24" s="409"/>
      <c r="DI24" s="414"/>
      <c r="DJ24" s="409"/>
      <c r="DK24" s="409"/>
      <c r="DL24" s="409"/>
      <c r="DM24" s="414"/>
      <c r="DN24" s="409"/>
      <c r="DO24" s="409"/>
      <c r="DP24" s="409"/>
      <c r="DQ24" s="414"/>
      <c r="DR24" s="409"/>
      <c r="DS24" s="409"/>
      <c r="DT24" s="409"/>
      <c r="DU24" s="414"/>
      <c r="DV24" s="409"/>
      <c r="DW24" s="409"/>
      <c r="DX24" s="409"/>
      <c r="DY24" s="414"/>
      <c r="DZ24" s="409"/>
      <c r="EA24" s="409"/>
      <c r="EB24" s="409"/>
      <c r="EC24" s="414"/>
      <c r="ED24" s="409"/>
      <c r="EE24" s="409"/>
      <c r="EF24" s="409"/>
      <c r="EG24" s="414"/>
      <c r="EH24" s="409"/>
      <c r="EI24" s="409"/>
      <c r="EJ24" s="409"/>
      <c r="EK24" s="414"/>
      <c r="EL24" s="409"/>
      <c r="EM24" s="409"/>
      <c r="EN24" s="409"/>
      <c r="EO24" s="414"/>
      <c r="EP24" s="409"/>
      <c r="EQ24" s="409"/>
      <c r="ER24" s="409"/>
      <c r="ES24" s="414"/>
      <c r="ET24" s="409"/>
      <c r="EU24" s="409"/>
      <c r="EV24" s="409"/>
      <c r="EW24" s="414"/>
      <c r="EX24" s="409"/>
      <c r="EY24" s="409"/>
      <c r="EZ24" s="409"/>
      <c r="FA24" s="414"/>
      <c r="FB24" s="409"/>
      <c r="FC24" s="409"/>
      <c r="FD24" s="409"/>
      <c r="FE24" s="414"/>
      <c r="FF24" s="409"/>
      <c r="FG24" s="409"/>
      <c r="FH24" s="409"/>
      <c r="FI24" s="414"/>
      <c r="FJ24" s="409"/>
      <c r="FK24" s="409"/>
      <c r="FL24" s="409"/>
      <c r="FM24" s="414"/>
      <c r="FN24" s="409"/>
      <c r="FO24" s="409"/>
      <c r="FP24" s="409"/>
      <c r="FQ24" s="414"/>
      <c r="FR24" s="409"/>
      <c r="FS24" s="409"/>
      <c r="FT24" s="409"/>
      <c r="FU24" s="414"/>
      <c r="FV24" s="409"/>
      <c r="FW24" s="409"/>
      <c r="FX24" s="409"/>
      <c r="FY24" s="414"/>
      <c r="FZ24" s="409"/>
      <c r="GA24" s="409"/>
      <c r="GB24" s="409"/>
      <c r="GC24" s="414"/>
      <c r="GD24" s="409"/>
      <c r="GE24" s="409"/>
      <c r="GF24" s="409"/>
      <c r="GG24" s="414"/>
      <c r="GH24" s="409"/>
      <c r="GI24" s="409"/>
      <c r="GJ24" s="409"/>
      <c r="GK24" s="414"/>
      <c r="GL24" s="409"/>
      <c r="GM24" s="409"/>
      <c r="GN24" s="409"/>
      <c r="GO24" s="414"/>
      <c r="GP24" s="409"/>
      <c r="GQ24" s="409"/>
      <c r="GR24" s="409"/>
      <c r="GS24" s="414"/>
      <c r="GT24" s="409"/>
      <c r="GU24" s="409"/>
      <c r="GV24" s="409"/>
      <c r="GW24" s="414"/>
      <c r="GX24" s="409"/>
      <c r="GY24" s="409"/>
      <c r="GZ24" s="409"/>
      <c r="HA24" s="414"/>
      <c r="HB24" s="409"/>
      <c r="HC24" s="409"/>
      <c r="HD24" s="409"/>
      <c r="HE24" s="414"/>
      <c r="HF24" s="409"/>
      <c r="HG24" s="409"/>
      <c r="HH24" s="409"/>
      <c r="HI24" s="414"/>
      <c r="HJ24" s="409"/>
      <c r="HK24" s="409"/>
      <c r="HL24" s="409"/>
      <c r="HM24" s="414"/>
      <c r="HN24" s="409"/>
      <c r="HO24" s="409"/>
      <c r="HP24" s="409"/>
      <c r="HQ24" s="414"/>
      <c r="HR24" s="409"/>
      <c r="HS24" s="409"/>
      <c r="HT24" s="409"/>
      <c r="HU24" s="414"/>
      <c r="HV24" s="409"/>
      <c r="HW24" s="409"/>
      <c r="HX24" s="409"/>
      <c r="HY24" s="414"/>
      <c r="HZ24" s="409"/>
      <c r="IA24" s="409"/>
      <c r="IB24" s="409"/>
      <c r="IC24" s="414"/>
      <c r="ID24" s="409"/>
      <c r="IE24" s="409"/>
      <c r="IF24" s="409"/>
      <c r="IG24" s="414"/>
      <c r="IH24" s="409"/>
      <c r="II24" s="409"/>
      <c r="IJ24" s="409"/>
      <c r="IK24" s="414"/>
      <c r="IL24" s="409"/>
      <c r="IM24" s="409"/>
      <c r="IN24" s="409"/>
      <c r="IO24" s="414"/>
      <c r="IP24" s="409"/>
      <c r="IQ24" s="409"/>
      <c r="IR24" s="409"/>
      <c r="IS24" s="414"/>
      <c r="IT24" s="409"/>
      <c r="IU24" s="409"/>
      <c r="IV24" s="409"/>
    </row>
    <row r="25" spans="1:256" s="59" customFormat="1" ht="12.75" customHeight="1" x14ac:dyDescent="0.2">
      <c r="A25" s="461" t="s">
        <v>282</v>
      </c>
      <c r="B25" s="461"/>
      <c r="C25" s="461"/>
      <c r="D25" s="461"/>
      <c r="E25" s="461"/>
      <c r="F25" s="461"/>
      <c r="G25" s="461"/>
      <c r="H25" s="461"/>
      <c r="I25" s="461"/>
      <c r="J25" s="461"/>
      <c r="K25" s="391"/>
      <c r="L25" s="391"/>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416"/>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c r="IV25" s="416"/>
    </row>
    <row r="26" spans="1:256" s="59" customFormat="1" ht="33.75" x14ac:dyDescent="0.2">
      <c r="A26" s="417" t="s">
        <v>281</v>
      </c>
      <c r="B26" s="480" t="s">
        <v>280</v>
      </c>
      <c r="C26" s="480"/>
      <c r="D26" s="480"/>
      <c r="E26" s="480"/>
      <c r="F26" s="480"/>
      <c r="G26" s="480"/>
      <c r="H26" s="480"/>
      <c r="I26" s="417" t="s">
        <v>268</v>
      </c>
      <c r="J26" s="417" t="s">
        <v>267</v>
      </c>
      <c r="K26" s="391"/>
      <c r="L26" s="391"/>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8"/>
      <c r="BX26" s="418"/>
      <c r="BY26" s="418"/>
      <c r="BZ26" s="418"/>
      <c r="CA26" s="418"/>
      <c r="CB26" s="418"/>
      <c r="CC26" s="418"/>
      <c r="CD26" s="418"/>
      <c r="CE26" s="418"/>
      <c r="CF26" s="418"/>
      <c r="CG26" s="418"/>
      <c r="CH26" s="418"/>
      <c r="CI26" s="418"/>
      <c r="CJ26" s="418"/>
      <c r="CK26" s="418"/>
      <c r="CL26" s="418"/>
      <c r="CM26" s="418"/>
      <c r="CN26" s="418"/>
      <c r="CO26" s="418"/>
      <c r="CP26" s="418"/>
      <c r="CQ26" s="418"/>
      <c r="CR26" s="418"/>
      <c r="CS26" s="418"/>
      <c r="CT26" s="418"/>
      <c r="CU26" s="418"/>
      <c r="CV26" s="418"/>
      <c r="CW26" s="418"/>
      <c r="CX26" s="418"/>
      <c r="CY26" s="418"/>
      <c r="CZ26" s="418"/>
      <c r="DA26" s="418"/>
      <c r="DB26" s="418"/>
      <c r="DC26" s="418"/>
      <c r="DD26" s="418"/>
      <c r="DE26" s="418"/>
      <c r="DF26" s="418"/>
      <c r="DG26" s="418"/>
      <c r="DH26" s="418"/>
      <c r="DI26" s="418"/>
      <c r="DJ26" s="418"/>
      <c r="DK26" s="418"/>
      <c r="DL26" s="418"/>
      <c r="DM26" s="418"/>
      <c r="DN26" s="418"/>
      <c r="DO26" s="418"/>
      <c r="DP26" s="418"/>
      <c r="DQ26" s="418"/>
      <c r="DR26" s="418"/>
      <c r="DS26" s="418"/>
      <c r="DT26" s="418"/>
      <c r="DU26" s="418"/>
      <c r="DV26" s="418"/>
      <c r="DW26" s="418"/>
      <c r="DX26" s="418"/>
      <c r="DY26" s="418"/>
      <c r="DZ26" s="418"/>
      <c r="EA26" s="418"/>
      <c r="EB26" s="418"/>
      <c r="EC26" s="418"/>
      <c r="ED26" s="418"/>
      <c r="EE26" s="418"/>
      <c r="EF26" s="418"/>
      <c r="EG26" s="418"/>
      <c r="EH26" s="418"/>
      <c r="EI26" s="418"/>
      <c r="EJ26" s="418"/>
      <c r="EK26" s="418"/>
      <c r="EL26" s="418"/>
      <c r="EM26" s="418"/>
      <c r="EN26" s="418"/>
      <c r="EO26" s="418"/>
      <c r="EP26" s="418"/>
      <c r="EQ26" s="418"/>
      <c r="ER26" s="418"/>
      <c r="ES26" s="418"/>
      <c r="ET26" s="418"/>
      <c r="EU26" s="418"/>
      <c r="EV26" s="418"/>
      <c r="EW26" s="418"/>
      <c r="EX26" s="418"/>
      <c r="EY26" s="418"/>
      <c r="EZ26" s="418"/>
      <c r="FA26" s="418"/>
      <c r="FB26" s="418"/>
      <c r="FC26" s="418"/>
      <c r="FD26" s="418"/>
      <c r="FE26" s="418"/>
      <c r="FF26" s="418"/>
      <c r="FG26" s="418"/>
      <c r="FH26" s="418"/>
      <c r="FI26" s="418"/>
      <c r="FJ26" s="418"/>
      <c r="FK26" s="418"/>
      <c r="FL26" s="418"/>
      <c r="FM26" s="418"/>
      <c r="FN26" s="418"/>
      <c r="FO26" s="418"/>
      <c r="FP26" s="418"/>
      <c r="FQ26" s="418"/>
      <c r="FR26" s="418"/>
      <c r="FS26" s="418"/>
      <c r="FT26" s="418"/>
      <c r="FU26" s="418"/>
      <c r="FV26" s="418"/>
      <c r="FW26" s="418"/>
      <c r="FX26" s="418"/>
      <c r="FY26" s="418"/>
      <c r="FZ26" s="418"/>
      <c r="GA26" s="418"/>
      <c r="GB26" s="418"/>
      <c r="GC26" s="418"/>
      <c r="GD26" s="418"/>
      <c r="GE26" s="418"/>
      <c r="GF26" s="418"/>
      <c r="GG26" s="418"/>
      <c r="GH26" s="418"/>
      <c r="GI26" s="418"/>
      <c r="GJ26" s="418"/>
      <c r="GK26" s="418"/>
      <c r="GL26" s="418"/>
      <c r="GM26" s="418"/>
      <c r="GN26" s="418"/>
      <c r="GO26" s="418"/>
      <c r="GP26" s="418"/>
      <c r="GQ26" s="418"/>
      <c r="GR26" s="418"/>
      <c r="GS26" s="418"/>
      <c r="GT26" s="418"/>
      <c r="GU26" s="418"/>
      <c r="GV26" s="418"/>
      <c r="GW26" s="418"/>
      <c r="GX26" s="418"/>
      <c r="GY26" s="418"/>
      <c r="GZ26" s="418"/>
      <c r="HA26" s="418"/>
      <c r="HB26" s="418"/>
      <c r="HC26" s="418"/>
      <c r="HD26" s="418"/>
      <c r="HE26" s="418"/>
      <c r="HF26" s="418"/>
      <c r="HG26" s="418"/>
      <c r="HH26" s="418"/>
      <c r="HI26" s="418"/>
      <c r="HJ26" s="418"/>
      <c r="HK26" s="418"/>
      <c r="HL26" s="418"/>
      <c r="HM26" s="418"/>
      <c r="HN26" s="418"/>
      <c r="HO26" s="418"/>
      <c r="HP26" s="418"/>
      <c r="HQ26" s="418"/>
      <c r="HR26" s="418"/>
      <c r="HS26" s="418"/>
      <c r="HT26" s="418"/>
      <c r="HU26" s="418"/>
      <c r="HV26" s="418"/>
      <c r="HW26" s="418"/>
      <c r="HX26" s="418"/>
      <c r="HY26" s="418"/>
      <c r="HZ26" s="418"/>
      <c r="IA26" s="418"/>
      <c r="IB26" s="418"/>
      <c r="IC26" s="418"/>
      <c r="ID26" s="418"/>
      <c r="IE26" s="418"/>
      <c r="IF26" s="418"/>
      <c r="IG26" s="418"/>
      <c r="IH26" s="418"/>
      <c r="II26" s="418"/>
      <c r="IJ26" s="418"/>
      <c r="IK26" s="418"/>
      <c r="IL26" s="418"/>
      <c r="IM26" s="418"/>
      <c r="IN26" s="418"/>
      <c r="IO26" s="418"/>
      <c r="IP26" s="418"/>
      <c r="IQ26" s="418"/>
      <c r="IR26" s="418"/>
      <c r="IS26" s="418"/>
      <c r="IT26" s="418"/>
      <c r="IU26" s="418"/>
      <c r="IV26" s="418"/>
    </row>
    <row r="27" spans="1:256" s="59" customFormat="1" x14ac:dyDescent="0.2">
      <c r="A27" s="419" t="s">
        <v>279</v>
      </c>
      <c r="B27" s="455" t="s">
        <v>278</v>
      </c>
      <c r="C27" s="455"/>
      <c r="D27" s="455"/>
      <c r="E27" s="455"/>
      <c r="F27" s="455"/>
      <c r="G27" s="455"/>
      <c r="H27" s="455"/>
      <c r="I27" s="420" t="s">
        <v>274</v>
      </c>
      <c r="J27" s="420" t="s">
        <v>590</v>
      </c>
      <c r="K27" s="391"/>
      <c r="L27" s="39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2"/>
      <c r="CD27" s="422"/>
      <c r="CE27" s="422"/>
      <c r="CF27" s="422"/>
      <c r="CG27" s="422"/>
      <c r="CH27" s="422"/>
      <c r="CI27" s="422"/>
      <c r="CJ27" s="422"/>
      <c r="CK27" s="422"/>
      <c r="CL27" s="422"/>
      <c r="CM27" s="422"/>
      <c r="CN27" s="422"/>
      <c r="CO27" s="422"/>
      <c r="CP27" s="422"/>
      <c r="CQ27" s="422"/>
      <c r="CR27" s="422"/>
      <c r="CS27" s="422"/>
      <c r="CT27" s="422"/>
      <c r="CU27" s="422"/>
      <c r="CV27" s="422"/>
      <c r="CW27" s="422"/>
      <c r="CX27" s="422"/>
      <c r="CY27" s="422"/>
      <c r="CZ27" s="422"/>
      <c r="DA27" s="422"/>
      <c r="DB27" s="422"/>
      <c r="DC27" s="422"/>
      <c r="DD27" s="422"/>
      <c r="DE27" s="422"/>
      <c r="DF27" s="422"/>
      <c r="DG27" s="422"/>
      <c r="DH27" s="422"/>
      <c r="DI27" s="422"/>
      <c r="DJ27" s="422"/>
      <c r="DK27" s="422"/>
      <c r="DL27" s="422"/>
      <c r="DM27" s="422"/>
      <c r="DN27" s="422"/>
      <c r="DO27" s="422"/>
      <c r="DP27" s="422"/>
      <c r="DQ27" s="422"/>
      <c r="DR27" s="422"/>
      <c r="DS27" s="422"/>
      <c r="DT27" s="422"/>
      <c r="DU27" s="422"/>
      <c r="DV27" s="422"/>
      <c r="DW27" s="422"/>
      <c r="DX27" s="422"/>
      <c r="DY27" s="422"/>
      <c r="DZ27" s="422"/>
      <c r="EA27" s="422"/>
      <c r="EB27" s="422"/>
      <c r="EC27" s="422"/>
      <c r="ED27" s="422"/>
      <c r="EE27" s="422"/>
      <c r="EF27" s="422"/>
      <c r="EG27" s="422"/>
      <c r="EH27" s="422"/>
      <c r="EI27" s="422"/>
      <c r="EJ27" s="422"/>
      <c r="EK27" s="422"/>
      <c r="EL27" s="422"/>
      <c r="EM27" s="422"/>
      <c r="EN27" s="422"/>
      <c r="EO27" s="422"/>
      <c r="EP27" s="422"/>
      <c r="EQ27" s="422"/>
      <c r="ER27" s="422"/>
      <c r="ES27" s="422"/>
      <c r="ET27" s="422"/>
      <c r="EU27" s="422"/>
      <c r="EV27" s="422"/>
      <c r="EW27" s="422"/>
      <c r="EX27" s="422"/>
      <c r="EY27" s="422"/>
      <c r="EZ27" s="422"/>
      <c r="FA27" s="422"/>
      <c r="FB27" s="422"/>
      <c r="FC27" s="422"/>
      <c r="FD27" s="422"/>
      <c r="FE27" s="422"/>
      <c r="FF27" s="422"/>
      <c r="FG27" s="422"/>
      <c r="FH27" s="422"/>
      <c r="FI27" s="422"/>
      <c r="FJ27" s="422"/>
      <c r="FK27" s="422"/>
      <c r="FL27" s="422"/>
      <c r="FM27" s="422"/>
      <c r="FN27" s="422"/>
      <c r="FO27" s="422"/>
      <c r="FP27" s="422"/>
      <c r="FQ27" s="422"/>
      <c r="FR27" s="422"/>
      <c r="FS27" s="422"/>
      <c r="FT27" s="422"/>
      <c r="FU27" s="422"/>
      <c r="FV27" s="422"/>
      <c r="FW27" s="422"/>
      <c r="FX27" s="422"/>
      <c r="FY27" s="422"/>
      <c r="FZ27" s="422"/>
      <c r="GA27" s="422"/>
      <c r="GB27" s="422"/>
      <c r="GC27" s="422"/>
      <c r="GD27" s="422"/>
      <c r="GE27" s="422"/>
      <c r="GF27" s="422"/>
      <c r="GG27" s="422"/>
      <c r="GH27" s="422"/>
      <c r="GI27" s="422"/>
      <c r="GJ27" s="422"/>
      <c r="GK27" s="422"/>
      <c r="GL27" s="422"/>
      <c r="GM27" s="422"/>
      <c r="GN27" s="422"/>
      <c r="GO27" s="422"/>
      <c r="GP27" s="422"/>
      <c r="GQ27" s="422"/>
      <c r="GR27" s="422"/>
      <c r="GS27" s="422"/>
      <c r="GT27" s="422"/>
      <c r="GU27" s="422"/>
      <c r="GV27" s="422"/>
      <c r="GW27" s="422"/>
      <c r="GX27" s="422"/>
      <c r="GY27" s="422"/>
      <c r="GZ27" s="422"/>
      <c r="HA27" s="422"/>
      <c r="HB27" s="422"/>
      <c r="HC27" s="422"/>
      <c r="HD27" s="422"/>
      <c r="HE27" s="422"/>
      <c r="HF27" s="422"/>
      <c r="HG27" s="422"/>
      <c r="HH27" s="422"/>
      <c r="HI27" s="422"/>
      <c r="HJ27" s="422"/>
      <c r="HK27" s="422"/>
      <c r="HL27" s="422"/>
      <c r="HM27" s="422"/>
      <c r="HN27" s="422"/>
      <c r="HO27" s="422"/>
      <c r="HP27" s="422"/>
      <c r="HQ27" s="422"/>
      <c r="HR27" s="422"/>
      <c r="HS27" s="422"/>
      <c r="HT27" s="422"/>
      <c r="HU27" s="422"/>
      <c r="HV27" s="422"/>
      <c r="HW27" s="422"/>
      <c r="HX27" s="422"/>
      <c r="HY27" s="422"/>
      <c r="HZ27" s="422"/>
      <c r="IA27" s="422"/>
      <c r="IB27" s="422"/>
      <c r="IC27" s="422"/>
      <c r="ID27" s="422"/>
      <c r="IE27" s="422"/>
      <c r="IF27" s="422"/>
      <c r="IG27" s="422"/>
      <c r="IH27" s="422"/>
      <c r="II27" s="422"/>
      <c r="IJ27" s="422"/>
      <c r="IK27" s="422"/>
      <c r="IL27" s="422"/>
      <c r="IM27" s="422"/>
      <c r="IN27" s="422"/>
      <c r="IO27" s="422"/>
      <c r="IP27" s="422"/>
      <c r="IQ27" s="422"/>
      <c r="IR27" s="422"/>
      <c r="IS27" s="422"/>
      <c r="IT27" s="422"/>
      <c r="IU27" s="422"/>
      <c r="IV27" s="422"/>
    </row>
    <row r="28" spans="1:256" s="59" customFormat="1" ht="83.25" customHeight="1" x14ac:dyDescent="0.2">
      <c r="A28" s="419" t="s">
        <v>591</v>
      </c>
      <c r="B28" s="455" t="s">
        <v>592</v>
      </c>
      <c r="C28" s="455"/>
      <c r="D28" s="455"/>
      <c r="E28" s="455"/>
      <c r="F28" s="455"/>
      <c r="G28" s="455"/>
      <c r="H28" s="455"/>
      <c r="I28" s="419" t="s">
        <v>274</v>
      </c>
      <c r="J28" s="420" t="s">
        <v>590</v>
      </c>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2"/>
      <c r="CD28" s="422"/>
      <c r="CE28" s="422"/>
      <c r="CF28" s="422"/>
      <c r="CG28" s="422"/>
      <c r="CH28" s="422"/>
      <c r="CI28" s="422"/>
      <c r="CJ28" s="422"/>
      <c r="CK28" s="422"/>
      <c r="CL28" s="422"/>
      <c r="CM28" s="422"/>
      <c r="CN28" s="422"/>
      <c r="CO28" s="422"/>
      <c r="CP28" s="422"/>
      <c r="CQ28" s="422"/>
      <c r="CR28" s="422"/>
      <c r="CS28" s="422"/>
      <c r="CT28" s="422"/>
      <c r="CU28" s="422"/>
      <c r="CV28" s="422"/>
      <c r="CW28" s="422"/>
      <c r="CX28" s="422"/>
      <c r="CY28" s="422"/>
      <c r="CZ28" s="422"/>
      <c r="DA28" s="422"/>
      <c r="DB28" s="422"/>
      <c r="DC28" s="422"/>
      <c r="DD28" s="422"/>
      <c r="DE28" s="422"/>
      <c r="DF28" s="422"/>
      <c r="DG28" s="422"/>
      <c r="DH28" s="422"/>
      <c r="DI28" s="422"/>
      <c r="DJ28" s="422"/>
      <c r="DK28" s="422"/>
      <c r="DL28" s="422"/>
      <c r="DM28" s="422"/>
      <c r="DN28" s="422"/>
      <c r="DO28" s="422"/>
      <c r="DP28" s="422"/>
      <c r="DQ28" s="422"/>
      <c r="DR28" s="422"/>
      <c r="DS28" s="422"/>
      <c r="DT28" s="422"/>
      <c r="DU28" s="422"/>
      <c r="DV28" s="422"/>
      <c r="DW28" s="422"/>
      <c r="DX28" s="422"/>
      <c r="DY28" s="422"/>
      <c r="DZ28" s="422"/>
      <c r="EA28" s="422"/>
      <c r="EB28" s="422"/>
      <c r="EC28" s="422"/>
      <c r="ED28" s="422"/>
      <c r="EE28" s="422"/>
      <c r="EF28" s="422"/>
      <c r="EG28" s="422"/>
      <c r="EH28" s="422"/>
      <c r="EI28" s="422"/>
      <c r="EJ28" s="422"/>
      <c r="EK28" s="422"/>
      <c r="EL28" s="422"/>
      <c r="EM28" s="422"/>
      <c r="EN28" s="422"/>
      <c r="EO28" s="422"/>
      <c r="EP28" s="422"/>
      <c r="EQ28" s="422"/>
      <c r="ER28" s="422"/>
      <c r="ES28" s="422"/>
      <c r="ET28" s="422"/>
      <c r="EU28" s="422"/>
      <c r="EV28" s="422"/>
      <c r="EW28" s="422"/>
      <c r="EX28" s="422"/>
      <c r="EY28" s="422"/>
      <c r="EZ28" s="422"/>
      <c r="FA28" s="422"/>
      <c r="FB28" s="422"/>
      <c r="FC28" s="422"/>
      <c r="FD28" s="422"/>
      <c r="FE28" s="422"/>
      <c r="FF28" s="422"/>
      <c r="FG28" s="422"/>
      <c r="FH28" s="422"/>
      <c r="FI28" s="422"/>
      <c r="FJ28" s="422"/>
      <c r="FK28" s="422"/>
      <c r="FL28" s="422"/>
      <c r="FM28" s="422"/>
      <c r="FN28" s="422"/>
      <c r="FO28" s="422"/>
      <c r="FP28" s="422"/>
      <c r="FQ28" s="422"/>
      <c r="FR28" s="422"/>
      <c r="FS28" s="422"/>
      <c r="FT28" s="422"/>
      <c r="FU28" s="422"/>
      <c r="FV28" s="422"/>
      <c r="FW28" s="422"/>
      <c r="FX28" s="422"/>
      <c r="FY28" s="422"/>
      <c r="FZ28" s="422"/>
      <c r="GA28" s="422"/>
      <c r="GB28" s="422"/>
      <c r="GC28" s="422"/>
      <c r="GD28" s="422"/>
      <c r="GE28" s="422"/>
      <c r="GF28" s="422"/>
      <c r="GG28" s="422"/>
      <c r="GH28" s="422"/>
      <c r="GI28" s="422"/>
      <c r="GJ28" s="422"/>
      <c r="GK28" s="422"/>
      <c r="GL28" s="422"/>
      <c r="GM28" s="422"/>
      <c r="GN28" s="422"/>
      <c r="GO28" s="422"/>
      <c r="GP28" s="422"/>
      <c r="GQ28" s="422"/>
      <c r="GR28" s="422"/>
      <c r="GS28" s="422"/>
      <c r="GT28" s="422"/>
      <c r="GU28" s="422"/>
      <c r="GV28" s="422"/>
      <c r="GW28" s="422"/>
      <c r="GX28" s="422"/>
      <c r="GY28" s="422"/>
      <c r="GZ28" s="422"/>
      <c r="HA28" s="422"/>
      <c r="HB28" s="422"/>
      <c r="HC28" s="422"/>
      <c r="HD28" s="422"/>
      <c r="HE28" s="422"/>
      <c r="HF28" s="422"/>
      <c r="HG28" s="422"/>
      <c r="HH28" s="422"/>
      <c r="HI28" s="422"/>
      <c r="HJ28" s="422"/>
      <c r="HK28" s="422"/>
      <c r="HL28" s="422"/>
      <c r="HM28" s="422"/>
      <c r="HN28" s="422"/>
      <c r="HO28" s="422"/>
      <c r="HP28" s="422"/>
      <c r="HQ28" s="422"/>
      <c r="HR28" s="422"/>
      <c r="HS28" s="422"/>
      <c r="HT28" s="422"/>
      <c r="HU28" s="422"/>
      <c r="HV28" s="422"/>
      <c r="HW28" s="422"/>
      <c r="HX28" s="422"/>
      <c r="HY28" s="422"/>
      <c r="HZ28" s="422"/>
      <c r="IA28" s="422"/>
      <c r="IB28" s="422"/>
      <c r="IC28" s="422"/>
      <c r="ID28" s="422"/>
      <c r="IE28" s="422"/>
      <c r="IF28" s="422"/>
      <c r="IG28" s="422"/>
      <c r="IH28" s="422"/>
      <c r="II28" s="422"/>
      <c r="IJ28" s="422"/>
      <c r="IK28" s="422"/>
      <c r="IL28" s="422"/>
      <c r="IM28" s="422"/>
      <c r="IN28" s="422"/>
      <c r="IO28" s="422"/>
      <c r="IP28" s="422"/>
      <c r="IQ28" s="422"/>
      <c r="IR28" s="422"/>
      <c r="IS28" s="422"/>
      <c r="IT28" s="422"/>
      <c r="IU28" s="422"/>
      <c r="IV28" s="422"/>
    </row>
    <row r="29" spans="1:256" s="59" customFormat="1" ht="46.5" customHeight="1" x14ac:dyDescent="0.2">
      <c r="A29" s="419" t="s">
        <v>593</v>
      </c>
      <c r="B29" s="455" t="s">
        <v>277</v>
      </c>
      <c r="C29" s="455"/>
      <c r="D29" s="455"/>
      <c r="E29" s="455"/>
      <c r="F29" s="455"/>
      <c r="G29" s="455"/>
      <c r="H29" s="455"/>
      <c r="I29" s="419" t="s">
        <v>274</v>
      </c>
      <c r="J29" s="420" t="s">
        <v>590</v>
      </c>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422"/>
      <c r="CO29" s="422"/>
      <c r="CP29" s="422"/>
      <c r="CQ29" s="422"/>
      <c r="CR29" s="422"/>
      <c r="CS29" s="422"/>
      <c r="CT29" s="422"/>
      <c r="CU29" s="422"/>
      <c r="CV29" s="422"/>
      <c r="CW29" s="422"/>
      <c r="CX29" s="422"/>
      <c r="CY29" s="422"/>
      <c r="CZ29" s="422"/>
      <c r="DA29" s="422"/>
      <c r="DB29" s="422"/>
      <c r="DC29" s="422"/>
      <c r="DD29" s="422"/>
      <c r="DE29" s="422"/>
      <c r="DF29" s="422"/>
      <c r="DG29" s="422"/>
      <c r="DH29" s="422"/>
      <c r="DI29" s="422"/>
      <c r="DJ29" s="422"/>
      <c r="DK29" s="422"/>
      <c r="DL29" s="422"/>
      <c r="DM29" s="422"/>
      <c r="DN29" s="422"/>
      <c r="DO29" s="422"/>
      <c r="DP29" s="422"/>
      <c r="DQ29" s="422"/>
      <c r="DR29" s="422"/>
      <c r="DS29" s="422"/>
      <c r="DT29" s="422"/>
      <c r="DU29" s="422"/>
      <c r="DV29" s="422"/>
      <c r="DW29" s="422"/>
      <c r="DX29" s="422"/>
      <c r="DY29" s="422"/>
      <c r="DZ29" s="422"/>
      <c r="EA29" s="422"/>
      <c r="EB29" s="422"/>
      <c r="EC29" s="422"/>
      <c r="ED29" s="422"/>
      <c r="EE29" s="422"/>
      <c r="EF29" s="422"/>
      <c r="EG29" s="422"/>
      <c r="EH29" s="422"/>
      <c r="EI29" s="422"/>
      <c r="EJ29" s="422"/>
      <c r="EK29" s="422"/>
      <c r="EL29" s="422"/>
      <c r="EM29" s="422"/>
      <c r="EN29" s="422"/>
      <c r="EO29" s="422"/>
      <c r="EP29" s="422"/>
      <c r="EQ29" s="422"/>
      <c r="ER29" s="422"/>
      <c r="ES29" s="422"/>
      <c r="ET29" s="422"/>
      <c r="EU29" s="422"/>
      <c r="EV29" s="422"/>
      <c r="EW29" s="422"/>
      <c r="EX29" s="422"/>
      <c r="EY29" s="422"/>
      <c r="EZ29" s="422"/>
      <c r="FA29" s="422"/>
      <c r="FB29" s="422"/>
      <c r="FC29" s="422"/>
      <c r="FD29" s="422"/>
      <c r="FE29" s="422"/>
      <c r="FF29" s="422"/>
      <c r="FG29" s="422"/>
      <c r="FH29" s="422"/>
      <c r="FI29" s="422"/>
      <c r="FJ29" s="422"/>
      <c r="FK29" s="422"/>
      <c r="FL29" s="422"/>
      <c r="FM29" s="422"/>
      <c r="FN29" s="422"/>
      <c r="FO29" s="422"/>
      <c r="FP29" s="422"/>
      <c r="FQ29" s="422"/>
      <c r="FR29" s="422"/>
      <c r="FS29" s="422"/>
      <c r="FT29" s="422"/>
      <c r="FU29" s="422"/>
      <c r="FV29" s="422"/>
      <c r="FW29" s="422"/>
      <c r="FX29" s="422"/>
      <c r="FY29" s="422"/>
      <c r="FZ29" s="422"/>
      <c r="GA29" s="422"/>
      <c r="GB29" s="422"/>
      <c r="GC29" s="422"/>
      <c r="GD29" s="422"/>
      <c r="GE29" s="422"/>
      <c r="GF29" s="422"/>
      <c r="GG29" s="422"/>
      <c r="GH29" s="422"/>
      <c r="GI29" s="422"/>
      <c r="GJ29" s="422"/>
      <c r="GK29" s="422"/>
      <c r="GL29" s="422"/>
      <c r="GM29" s="422"/>
      <c r="GN29" s="422"/>
      <c r="GO29" s="422"/>
      <c r="GP29" s="422"/>
      <c r="GQ29" s="422"/>
      <c r="GR29" s="422"/>
      <c r="GS29" s="422"/>
      <c r="GT29" s="422"/>
      <c r="GU29" s="422"/>
      <c r="GV29" s="422"/>
      <c r="GW29" s="422"/>
      <c r="GX29" s="422"/>
      <c r="GY29" s="422"/>
      <c r="GZ29" s="422"/>
      <c r="HA29" s="422"/>
      <c r="HB29" s="422"/>
      <c r="HC29" s="422"/>
      <c r="HD29" s="422"/>
      <c r="HE29" s="422"/>
      <c r="HF29" s="422"/>
      <c r="HG29" s="422"/>
      <c r="HH29" s="422"/>
      <c r="HI29" s="422"/>
      <c r="HJ29" s="422"/>
      <c r="HK29" s="422"/>
      <c r="HL29" s="422"/>
      <c r="HM29" s="422"/>
      <c r="HN29" s="422"/>
      <c r="HO29" s="422"/>
      <c r="HP29" s="422"/>
      <c r="HQ29" s="422"/>
      <c r="HR29" s="422"/>
      <c r="HS29" s="422"/>
      <c r="HT29" s="422"/>
      <c r="HU29" s="422"/>
      <c r="HV29" s="422"/>
      <c r="HW29" s="422"/>
      <c r="HX29" s="422"/>
      <c r="HY29" s="422"/>
      <c r="HZ29" s="422"/>
      <c r="IA29" s="422"/>
      <c r="IB29" s="422"/>
      <c r="IC29" s="422"/>
      <c r="ID29" s="422"/>
      <c r="IE29" s="422"/>
      <c r="IF29" s="422"/>
      <c r="IG29" s="422"/>
      <c r="IH29" s="422"/>
      <c r="II29" s="422"/>
      <c r="IJ29" s="422"/>
      <c r="IK29" s="422"/>
      <c r="IL29" s="422"/>
      <c r="IM29" s="422"/>
      <c r="IN29" s="422"/>
      <c r="IO29" s="422"/>
      <c r="IP29" s="422"/>
    </row>
    <row r="30" spans="1:256" s="59" customFormat="1" x14ac:dyDescent="0.2">
      <c r="A30" s="419" t="s">
        <v>594</v>
      </c>
      <c r="B30" s="464" t="s">
        <v>595</v>
      </c>
      <c r="C30" s="469"/>
      <c r="D30" s="469"/>
      <c r="E30" s="469"/>
      <c r="F30" s="469"/>
      <c r="G30" s="469"/>
      <c r="H30" s="470"/>
      <c r="I30" s="423" t="s">
        <v>32</v>
      </c>
      <c r="J30" s="420" t="s">
        <v>590</v>
      </c>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2"/>
      <c r="CD30" s="422"/>
      <c r="CE30" s="422"/>
      <c r="CF30" s="422"/>
      <c r="CG30" s="422"/>
      <c r="CH30" s="422"/>
      <c r="CI30" s="422"/>
      <c r="CJ30" s="422"/>
      <c r="CK30" s="422"/>
      <c r="CL30" s="422"/>
      <c r="CM30" s="422"/>
      <c r="CN30" s="422"/>
      <c r="CO30" s="422"/>
      <c r="CP30" s="422"/>
      <c r="CQ30" s="422"/>
      <c r="CR30" s="422"/>
      <c r="CS30" s="422"/>
      <c r="CT30" s="422"/>
      <c r="CU30" s="422"/>
      <c r="CV30" s="422"/>
      <c r="CW30" s="422"/>
      <c r="CX30" s="422"/>
      <c r="CY30" s="422"/>
      <c r="CZ30" s="422"/>
      <c r="DA30" s="422"/>
      <c r="DB30" s="422"/>
      <c r="DC30" s="422"/>
      <c r="DD30" s="422"/>
      <c r="DE30" s="422"/>
      <c r="DF30" s="422"/>
      <c r="DG30" s="422"/>
      <c r="DH30" s="422"/>
      <c r="DI30" s="422"/>
      <c r="DJ30" s="422"/>
      <c r="DK30" s="422"/>
      <c r="DL30" s="422"/>
      <c r="DM30" s="422"/>
      <c r="DN30" s="422"/>
      <c r="DO30" s="422"/>
      <c r="DP30" s="422"/>
      <c r="DQ30" s="422"/>
      <c r="DR30" s="422"/>
      <c r="DS30" s="422"/>
      <c r="DT30" s="422"/>
      <c r="DU30" s="422"/>
      <c r="DV30" s="422"/>
      <c r="DW30" s="422"/>
      <c r="DX30" s="422"/>
      <c r="DY30" s="422"/>
      <c r="DZ30" s="422"/>
      <c r="EA30" s="422"/>
      <c r="EB30" s="422"/>
      <c r="EC30" s="422"/>
      <c r="ED30" s="422"/>
      <c r="EE30" s="422"/>
      <c r="EF30" s="422"/>
      <c r="EG30" s="422"/>
      <c r="EH30" s="422"/>
      <c r="EI30" s="422"/>
      <c r="EJ30" s="422"/>
      <c r="EK30" s="422"/>
      <c r="EL30" s="422"/>
      <c r="EM30" s="422"/>
      <c r="EN30" s="422"/>
      <c r="EO30" s="422"/>
      <c r="EP30" s="422"/>
      <c r="EQ30" s="422"/>
      <c r="ER30" s="422"/>
      <c r="ES30" s="422"/>
      <c r="ET30" s="422"/>
      <c r="EU30" s="422"/>
      <c r="EV30" s="422"/>
      <c r="EW30" s="422"/>
      <c r="EX30" s="422"/>
      <c r="EY30" s="422"/>
      <c r="EZ30" s="422"/>
      <c r="FA30" s="422"/>
      <c r="FB30" s="422"/>
      <c r="FC30" s="422"/>
      <c r="FD30" s="422"/>
      <c r="FE30" s="422"/>
      <c r="FF30" s="422"/>
      <c r="FG30" s="422"/>
      <c r="FH30" s="422"/>
      <c r="FI30" s="422"/>
      <c r="FJ30" s="422"/>
      <c r="FK30" s="422"/>
      <c r="FL30" s="422"/>
      <c r="FM30" s="422"/>
      <c r="FN30" s="422"/>
      <c r="FO30" s="422"/>
      <c r="FP30" s="422"/>
      <c r="FQ30" s="422"/>
      <c r="FR30" s="422"/>
      <c r="FS30" s="422"/>
      <c r="FT30" s="422"/>
      <c r="FU30" s="422"/>
      <c r="FV30" s="422"/>
      <c r="FW30" s="422"/>
      <c r="FX30" s="422"/>
      <c r="FY30" s="422"/>
      <c r="FZ30" s="422"/>
      <c r="GA30" s="422"/>
      <c r="GB30" s="422"/>
      <c r="GC30" s="422"/>
      <c r="GD30" s="422"/>
      <c r="GE30" s="422"/>
      <c r="GF30" s="422"/>
      <c r="GG30" s="422"/>
      <c r="GH30" s="422"/>
      <c r="GI30" s="422"/>
      <c r="GJ30" s="422"/>
      <c r="GK30" s="422"/>
      <c r="GL30" s="422"/>
      <c r="GM30" s="422"/>
      <c r="GN30" s="422"/>
      <c r="GO30" s="422"/>
      <c r="GP30" s="422"/>
      <c r="GQ30" s="422"/>
      <c r="GR30" s="422"/>
      <c r="GS30" s="422"/>
      <c r="GT30" s="422"/>
      <c r="GU30" s="422"/>
      <c r="GV30" s="422"/>
      <c r="GW30" s="422"/>
      <c r="GX30" s="422"/>
      <c r="GY30" s="422"/>
      <c r="GZ30" s="422"/>
      <c r="HA30" s="422"/>
      <c r="HB30" s="422"/>
      <c r="HC30" s="422"/>
      <c r="HD30" s="422"/>
      <c r="HE30" s="422"/>
      <c r="HF30" s="422"/>
      <c r="HG30" s="422"/>
      <c r="HH30" s="422"/>
      <c r="HI30" s="422"/>
      <c r="HJ30" s="422"/>
      <c r="HK30" s="422"/>
      <c r="HL30" s="422"/>
      <c r="HM30" s="422"/>
      <c r="HN30" s="422"/>
      <c r="HO30" s="422"/>
      <c r="HP30" s="422"/>
      <c r="HQ30" s="422"/>
      <c r="HR30" s="422"/>
      <c r="HS30" s="422"/>
      <c r="HT30" s="422"/>
      <c r="HU30" s="422"/>
      <c r="HV30" s="422"/>
      <c r="HW30" s="422"/>
      <c r="HX30" s="422"/>
      <c r="HY30" s="422"/>
      <c r="HZ30" s="422"/>
      <c r="IA30" s="422"/>
      <c r="IB30" s="422"/>
      <c r="IC30" s="422"/>
      <c r="ID30" s="422"/>
      <c r="IE30" s="422"/>
      <c r="IF30" s="422"/>
      <c r="IG30" s="422"/>
      <c r="IH30" s="422"/>
      <c r="II30" s="422"/>
      <c r="IJ30" s="422"/>
      <c r="IK30" s="422"/>
      <c r="IL30" s="422"/>
      <c r="IM30" s="422"/>
      <c r="IN30" s="422"/>
      <c r="IO30" s="422"/>
      <c r="IP30" s="422"/>
    </row>
    <row r="31" spans="1:256" s="59" customFormat="1" ht="22.5" x14ac:dyDescent="0.2">
      <c r="A31" s="419" t="s">
        <v>276</v>
      </c>
      <c r="B31" s="455" t="s">
        <v>275</v>
      </c>
      <c r="C31" s="455"/>
      <c r="D31" s="455"/>
      <c r="E31" s="455"/>
      <c r="F31" s="455"/>
      <c r="G31" s="455"/>
      <c r="H31" s="455"/>
      <c r="I31" s="419" t="s">
        <v>260</v>
      </c>
      <c r="J31" s="420" t="s">
        <v>590</v>
      </c>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c r="CH31" s="422"/>
      <c r="CI31" s="422"/>
      <c r="CJ31" s="422"/>
      <c r="CK31" s="422"/>
      <c r="CL31" s="422"/>
      <c r="CM31" s="422"/>
      <c r="CN31" s="422"/>
      <c r="CO31" s="422"/>
      <c r="CP31" s="422"/>
      <c r="CQ31" s="422"/>
      <c r="CR31" s="422"/>
      <c r="CS31" s="422"/>
      <c r="CT31" s="422"/>
      <c r="CU31" s="422"/>
      <c r="CV31" s="422"/>
      <c r="CW31" s="422"/>
      <c r="CX31" s="422"/>
      <c r="CY31" s="422"/>
      <c r="CZ31" s="422"/>
      <c r="DA31" s="422"/>
      <c r="DB31" s="422"/>
      <c r="DC31" s="422"/>
      <c r="DD31" s="422"/>
      <c r="DE31" s="422"/>
      <c r="DF31" s="422"/>
      <c r="DG31" s="422"/>
      <c r="DH31" s="422"/>
      <c r="DI31" s="422"/>
      <c r="DJ31" s="422"/>
      <c r="DK31" s="422"/>
      <c r="DL31" s="422"/>
      <c r="DM31" s="422"/>
      <c r="DN31" s="422"/>
      <c r="DO31" s="422"/>
      <c r="DP31" s="422"/>
      <c r="DQ31" s="422"/>
      <c r="DR31" s="422"/>
      <c r="DS31" s="422"/>
      <c r="DT31" s="422"/>
      <c r="DU31" s="422"/>
      <c r="DV31" s="422"/>
      <c r="DW31" s="422"/>
      <c r="DX31" s="422"/>
      <c r="DY31" s="422"/>
      <c r="DZ31" s="422"/>
      <c r="EA31" s="422"/>
      <c r="EB31" s="422"/>
      <c r="EC31" s="422"/>
      <c r="ED31" s="422"/>
      <c r="EE31" s="422"/>
      <c r="EF31" s="422"/>
      <c r="EG31" s="422"/>
      <c r="EH31" s="422"/>
      <c r="EI31" s="422"/>
      <c r="EJ31" s="422"/>
      <c r="EK31" s="422"/>
      <c r="EL31" s="422"/>
      <c r="EM31" s="422"/>
      <c r="EN31" s="422"/>
      <c r="EO31" s="422"/>
      <c r="EP31" s="422"/>
      <c r="EQ31" s="422"/>
      <c r="ER31" s="422"/>
      <c r="ES31" s="422"/>
      <c r="ET31" s="422"/>
      <c r="EU31" s="422"/>
      <c r="EV31" s="422"/>
      <c r="EW31" s="422"/>
      <c r="EX31" s="422"/>
      <c r="EY31" s="422"/>
      <c r="EZ31" s="422"/>
      <c r="FA31" s="422"/>
      <c r="FB31" s="422"/>
      <c r="FC31" s="422"/>
      <c r="FD31" s="422"/>
      <c r="FE31" s="422"/>
      <c r="FF31" s="422"/>
      <c r="FG31" s="422"/>
      <c r="FH31" s="422"/>
      <c r="FI31" s="422"/>
      <c r="FJ31" s="422"/>
      <c r="FK31" s="422"/>
      <c r="FL31" s="422"/>
      <c r="FM31" s="422"/>
      <c r="FN31" s="422"/>
      <c r="FO31" s="422"/>
      <c r="FP31" s="422"/>
      <c r="FQ31" s="422"/>
      <c r="FR31" s="422"/>
      <c r="FS31" s="422"/>
      <c r="FT31" s="422"/>
      <c r="FU31" s="422"/>
      <c r="FV31" s="422"/>
      <c r="FW31" s="422"/>
      <c r="FX31" s="422"/>
      <c r="FY31" s="422"/>
      <c r="FZ31" s="422"/>
      <c r="GA31" s="422"/>
      <c r="GB31" s="422"/>
      <c r="GC31" s="422"/>
      <c r="GD31" s="422"/>
      <c r="GE31" s="422"/>
      <c r="GF31" s="422"/>
      <c r="GG31" s="422"/>
      <c r="GH31" s="422"/>
      <c r="GI31" s="422"/>
      <c r="GJ31" s="422"/>
      <c r="GK31" s="422"/>
      <c r="GL31" s="422"/>
      <c r="GM31" s="422"/>
      <c r="GN31" s="422"/>
      <c r="GO31" s="422"/>
      <c r="GP31" s="422"/>
      <c r="GQ31" s="422"/>
      <c r="GR31" s="422"/>
      <c r="GS31" s="422"/>
      <c r="GT31" s="422"/>
      <c r="GU31" s="422"/>
      <c r="GV31" s="422"/>
      <c r="GW31" s="422"/>
      <c r="GX31" s="422"/>
      <c r="GY31" s="422"/>
      <c r="GZ31" s="422"/>
      <c r="HA31" s="422"/>
      <c r="HB31" s="422"/>
      <c r="HC31" s="422"/>
      <c r="HD31" s="422"/>
      <c r="HE31" s="422"/>
      <c r="HF31" s="422"/>
      <c r="HG31" s="422"/>
      <c r="HH31" s="422"/>
      <c r="HI31" s="422"/>
      <c r="HJ31" s="422"/>
      <c r="HK31" s="422"/>
      <c r="HL31" s="422"/>
      <c r="HM31" s="422"/>
      <c r="HN31" s="422"/>
      <c r="HO31" s="422"/>
      <c r="HP31" s="422"/>
      <c r="HQ31" s="422"/>
      <c r="HR31" s="422"/>
      <c r="HS31" s="422"/>
      <c r="HT31" s="422"/>
      <c r="HU31" s="422"/>
      <c r="HV31" s="422"/>
      <c r="HW31" s="422"/>
      <c r="HX31" s="422"/>
      <c r="HY31" s="422"/>
      <c r="HZ31" s="422"/>
      <c r="IA31" s="422"/>
      <c r="IB31" s="422"/>
      <c r="IC31" s="422"/>
      <c r="ID31" s="422"/>
      <c r="IE31" s="422"/>
      <c r="IF31" s="422"/>
      <c r="IG31" s="422"/>
      <c r="IH31" s="422"/>
      <c r="II31" s="422"/>
      <c r="IJ31" s="422"/>
      <c r="IK31" s="422"/>
      <c r="IL31" s="422"/>
      <c r="IM31" s="422"/>
      <c r="IN31" s="422"/>
      <c r="IO31" s="422"/>
      <c r="IP31" s="422"/>
    </row>
    <row r="32" spans="1:256" s="59" customFormat="1" ht="34.5" customHeight="1" x14ac:dyDescent="0.2">
      <c r="A32" s="419" t="s">
        <v>596</v>
      </c>
      <c r="B32" s="460" t="s">
        <v>597</v>
      </c>
      <c r="C32" s="455"/>
      <c r="D32" s="455"/>
      <c r="E32" s="455"/>
      <c r="F32" s="455"/>
      <c r="G32" s="455"/>
      <c r="H32" s="455"/>
      <c r="I32" s="419" t="s">
        <v>33</v>
      </c>
      <c r="J32" s="420" t="s">
        <v>598</v>
      </c>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2"/>
      <c r="CD32" s="422"/>
      <c r="CE32" s="422"/>
      <c r="CF32" s="422"/>
      <c r="CG32" s="422"/>
      <c r="CH32" s="422"/>
      <c r="CI32" s="422"/>
      <c r="CJ32" s="422"/>
      <c r="CK32" s="422"/>
      <c r="CL32" s="422"/>
      <c r="CM32" s="422"/>
      <c r="CN32" s="422"/>
      <c r="CO32" s="422"/>
      <c r="CP32" s="422"/>
      <c r="CQ32" s="422"/>
      <c r="CR32" s="422"/>
      <c r="CS32" s="422"/>
      <c r="CT32" s="422"/>
      <c r="CU32" s="422"/>
      <c r="CV32" s="422"/>
      <c r="CW32" s="422"/>
      <c r="CX32" s="422"/>
      <c r="CY32" s="422"/>
      <c r="CZ32" s="422"/>
      <c r="DA32" s="422"/>
      <c r="DB32" s="422"/>
      <c r="DC32" s="422"/>
      <c r="DD32" s="422"/>
      <c r="DE32" s="422"/>
      <c r="DF32" s="422"/>
      <c r="DG32" s="422"/>
      <c r="DH32" s="422"/>
      <c r="DI32" s="422"/>
      <c r="DJ32" s="422"/>
      <c r="DK32" s="422"/>
      <c r="DL32" s="422"/>
      <c r="DM32" s="422"/>
      <c r="DN32" s="422"/>
      <c r="DO32" s="422"/>
      <c r="DP32" s="422"/>
      <c r="DQ32" s="422"/>
      <c r="DR32" s="422"/>
      <c r="DS32" s="422"/>
      <c r="DT32" s="422"/>
      <c r="DU32" s="422"/>
      <c r="DV32" s="422"/>
      <c r="DW32" s="422"/>
      <c r="DX32" s="422"/>
      <c r="DY32" s="422"/>
      <c r="DZ32" s="422"/>
      <c r="EA32" s="422"/>
      <c r="EB32" s="422"/>
      <c r="EC32" s="422"/>
      <c r="ED32" s="422"/>
      <c r="EE32" s="422"/>
      <c r="EF32" s="422"/>
      <c r="EG32" s="422"/>
      <c r="EH32" s="422"/>
      <c r="EI32" s="422"/>
      <c r="EJ32" s="422"/>
      <c r="EK32" s="422"/>
      <c r="EL32" s="422"/>
      <c r="EM32" s="422"/>
      <c r="EN32" s="422"/>
      <c r="EO32" s="422"/>
      <c r="EP32" s="422"/>
      <c r="EQ32" s="422"/>
      <c r="ER32" s="422"/>
      <c r="ES32" s="422"/>
      <c r="ET32" s="422"/>
      <c r="EU32" s="422"/>
      <c r="EV32" s="422"/>
      <c r="EW32" s="422"/>
      <c r="EX32" s="422"/>
      <c r="EY32" s="422"/>
      <c r="EZ32" s="422"/>
      <c r="FA32" s="422"/>
      <c r="FB32" s="422"/>
      <c r="FC32" s="422"/>
      <c r="FD32" s="422"/>
      <c r="FE32" s="422"/>
      <c r="FF32" s="422"/>
      <c r="FG32" s="422"/>
      <c r="FH32" s="422"/>
      <c r="FI32" s="422"/>
      <c r="FJ32" s="422"/>
      <c r="FK32" s="422"/>
      <c r="FL32" s="422"/>
      <c r="FM32" s="422"/>
      <c r="FN32" s="422"/>
      <c r="FO32" s="422"/>
      <c r="FP32" s="422"/>
      <c r="FQ32" s="422"/>
      <c r="FR32" s="422"/>
      <c r="FS32" s="422"/>
      <c r="FT32" s="422"/>
      <c r="FU32" s="422"/>
      <c r="FV32" s="422"/>
      <c r="FW32" s="422"/>
      <c r="FX32" s="422"/>
      <c r="FY32" s="422"/>
      <c r="FZ32" s="422"/>
      <c r="GA32" s="422"/>
      <c r="GB32" s="422"/>
      <c r="GC32" s="422"/>
      <c r="GD32" s="422"/>
      <c r="GE32" s="422"/>
      <c r="GF32" s="422"/>
      <c r="GG32" s="422"/>
      <c r="GH32" s="422"/>
      <c r="GI32" s="422"/>
      <c r="GJ32" s="422"/>
      <c r="GK32" s="422"/>
      <c r="GL32" s="422"/>
      <c r="GM32" s="422"/>
      <c r="GN32" s="422"/>
      <c r="GO32" s="422"/>
      <c r="GP32" s="422"/>
      <c r="GQ32" s="422"/>
      <c r="GR32" s="422"/>
      <c r="GS32" s="422"/>
      <c r="GT32" s="422"/>
      <c r="GU32" s="422"/>
      <c r="GV32" s="422"/>
      <c r="GW32" s="422"/>
      <c r="GX32" s="422"/>
      <c r="GY32" s="422"/>
      <c r="GZ32" s="422"/>
      <c r="HA32" s="422"/>
      <c r="HB32" s="422"/>
      <c r="HC32" s="422"/>
      <c r="HD32" s="422"/>
      <c r="HE32" s="422"/>
      <c r="HF32" s="422"/>
      <c r="HG32" s="422"/>
      <c r="HH32" s="422"/>
      <c r="HI32" s="422"/>
      <c r="HJ32" s="422"/>
      <c r="HK32" s="422"/>
      <c r="HL32" s="422"/>
      <c r="HM32" s="422"/>
      <c r="HN32" s="422"/>
      <c r="HO32" s="422"/>
      <c r="HP32" s="422"/>
      <c r="HQ32" s="422"/>
      <c r="HR32" s="422"/>
      <c r="HS32" s="422"/>
      <c r="HT32" s="422"/>
      <c r="HU32" s="422"/>
      <c r="HV32" s="422"/>
      <c r="HW32" s="422"/>
      <c r="HX32" s="422"/>
      <c r="HY32" s="422"/>
      <c r="HZ32" s="422"/>
      <c r="IA32" s="422"/>
      <c r="IB32" s="422"/>
      <c r="IC32" s="422"/>
      <c r="ID32" s="422"/>
      <c r="IE32" s="422"/>
      <c r="IF32" s="422"/>
      <c r="IG32" s="422"/>
      <c r="IH32" s="422"/>
      <c r="II32" s="422"/>
      <c r="IJ32" s="422"/>
      <c r="IK32" s="422"/>
      <c r="IL32" s="422"/>
      <c r="IM32" s="422"/>
      <c r="IN32" s="422"/>
      <c r="IO32" s="422"/>
      <c r="IP32" s="422"/>
    </row>
    <row r="33" spans="1:250" s="59" customFormat="1" ht="23.25" customHeight="1" x14ac:dyDescent="0.2">
      <c r="A33" s="419" t="s">
        <v>599</v>
      </c>
      <c r="B33" s="460" t="s">
        <v>600</v>
      </c>
      <c r="C33" s="455"/>
      <c r="D33" s="455"/>
      <c r="E33" s="455"/>
      <c r="F33" s="455"/>
      <c r="G33" s="455"/>
      <c r="H33" s="455"/>
      <c r="I33" s="419" t="s">
        <v>32</v>
      </c>
      <c r="J33" s="420" t="s">
        <v>598</v>
      </c>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c r="CH33" s="422"/>
      <c r="CI33" s="422"/>
      <c r="CJ33" s="422"/>
      <c r="CK33" s="422"/>
      <c r="CL33" s="422"/>
      <c r="CM33" s="422"/>
      <c r="CN33" s="422"/>
      <c r="CO33" s="422"/>
      <c r="CP33" s="422"/>
      <c r="CQ33" s="422"/>
      <c r="CR33" s="422"/>
      <c r="CS33" s="422"/>
      <c r="CT33" s="422"/>
      <c r="CU33" s="422"/>
      <c r="CV33" s="422"/>
      <c r="CW33" s="422"/>
      <c r="CX33" s="422"/>
      <c r="CY33" s="422"/>
      <c r="CZ33" s="422"/>
      <c r="DA33" s="422"/>
      <c r="DB33" s="422"/>
      <c r="DC33" s="422"/>
      <c r="DD33" s="422"/>
      <c r="DE33" s="422"/>
      <c r="DF33" s="422"/>
      <c r="DG33" s="422"/>
      <c r="DH33" s="422"/>
      <c r="DI33" s="422"/>
      <c r="DJ33" s="422"/>
      <c r="DK33" s="422"/>
      <c r="DL33" s="422"/>
      <c r="DM33" s="422"/>
      <c r="DN33" s="422"/>
      <c r="DO33" s="422"/>
      <c r="DP33" s="422"/>
      <c r="DQ33" s="422"/>
      <c r="DR33" s="422"/>
      <c r="DS33" s="422"/>
      <c r="DT33" s="422"/>
      <c r="DU33" s="422"/>
      <c r="DV33" s="422"/>
      <c r="DW33" s="422"/>
      <c r="DX33" s="422"/>
      <c r="DY33" s="422"/>
      <c r="DZ33" s="422"/>
      <c r="EA33" s="422"/>
      <c r="EB33" s="422"/>
      <c r="EC33" s="422"/>
      <c r="ED33" s="422"/>
      <c r="EE33" s="422"/>
      <c r="EF33" s="422"/>
      <c r="EG33" s="422"/>
      <c r="EH33" s="422"/>
      <c r="EI33" s="422"/>
      <c r="EJ33" s="422"/>
      <c r="EK33" s="422"/>
      <c r="EL33" s="422"/>
      <c r="EM33" s="422"/>
      <c r="EN33" s="422"/>
      <c r="EO33" s="422"/>
      <c r="EP33" s="422"/>
      <c r="EQ33" s="422"/>
      <c r="ER33" s="422"/>
      <c r="ES33" s="422"/>
      <c r="ET33" s="422"/>
      <c r="EU33" s="422"/>
      <c r="EV33" s="422"/>
      <c r="EW33" s="422"/>
      <c r="EX33" s="422"/>
      <c r="EY33" s="422"/>
      <c r="EZ33" s="422"/>
      <c r="FA33" s="422"/>
      <c r="FB33" s="422"/>
      <c r="FC33" s="422"/>
      <c r="FD33" s="422"/>
      <c r="FE33" s="422"/>
      <c r="FF33" s="422"/>
      <c r="FG33" s="422"/>
      <c r="FH33" s="422"/>
      <c r="FI33" s="422"/>
      <c r="FJ33" s="422"/>
      <c r="FK33" s="422"/>
      <c r="FL33" s="422"/>
      <c r="FM33" s="422"/>
      <c r="FN33" s="422"/>
      <c r="FO33" s="422"/>
      <c r="FP33" s="422"/>
      <c r="FQ33" s="422"/>
      <c r="FR33" s="422"/>
      <c r="FS33" s="422"/>
      <c r="FT33" s="422"/>
      <c r="FU33" s="422"/>
      <c r="FV33" s="422"/>
      <c r="FW33" s="422"/>
      <c r="FX33" s="422"/>
      <c r="FY33" s="422"/>
      <c r="FZ33" s="422"/>
      <c r="GA33" s="422"/>
      <c r="GB33" s="422"/>
      <c r="GC33" s="422"/>
      <c r="GD33" s="422"/>
      <c r="GE33" s="422"/>
      <c r="GF33" s="422"/>
      <c r="GG33" s="422"/>
      <c r="GH33" s="422"/>
      <c r="GI33" s="422"/>
      <c r="GJ33" s="422"/>
      <c r="GK33" s="422"/>
      <c r="GL33" s="422"/>
      <c r="GM33" s="422"/>
      <c r="GN33" s="422"/>
      <c r="GO33" s="422"/>
      <c r="GP33" s="422"/>
      <c r="GQ33" s="422"/>
      <c r="GR33" s="422"/>
      <c r="GS33" s="422"/>
      <c r="GT33" s="422"/>
      <c r="GU33" s="422"/>
      <c r="GV33" s="422"/>
      <c r="GW33" s="422"/>
      <c r="GX33" s="422"/>
      <c r="GY33" s="422"/>
      <c r="GZ33" s="422"/>
      <c r="HA33" s="422"/>
      <c r="HB33" s="422"/>
      <c r="HC33" s="422"/>
      <c r="HD33" s="422"/>
      <c r="HE33" s="422"/>
      <c r="HF33" s="422"/>
      <c r="HG33" s="422"/>
      <c r="HH33" s="422"/>
      <c r="HI33" s="422"/>
      <c r="HJ33" s="422"/>
      <c r="HK33" s="422"/>
      <c r="HL33" s="422"/>
      <c r="HM33" s="422"/>
      <c r="HN33" s="422"/>
      <c r="HO33" s="422"/>
      <c r="HP33" s="422"/>
      <c r="HQ33" s="422"/>
      <c r="HR33" s="422"/>
      <c r="HS33" s="422"/>
      <c r="HT33" s="422"/>
      <c r="HU33" s="422"/>
      <c r="HV33" s="422"/>
      <c r="HW33" s="422"/>
      <c r="HX33" s="422"/>
      <c r="HY33" s="422"/>
      <c r="HZ33" s="422"/>
      <c r="IA33" s="422"/>
      <c r="IB33" s="422"/>
      <c r="IC33" s="422"/>
      <c r="ID33" s="422"/>
      <c r="IE33" s="422"/>
      <c r="IF33" s="422"/>
      <c r="IG33" s="422"/>
      <c r="IH33" s="422"/>
      <c r="II33" s="422"/>
      <c r="IJ33" s="422"/>
      <c r="IK33" s="422"/>
      <c r="IL33" s="422"/>
      <c r="IM33" s="422"/>
      <c r="IN33" s="422"/>
      <c r="IO33" s="422"/>
      <c r="IP33" s="422"/>
    </row>
    <row r="34" spans="1:250" s="59" customFormat="1" ht="66.75" customHeight="1" x14ac:dyDescent="0.2">
      <c r="A34" s="419" t="s">
        <v>601</v>
      </c>
      <c r="B34" s="460" t="s">
        <v>602</v>
      </c>
      <c r="C34" s="455"/>
      <c r="D34" s="455"/>
      <c r="E34" s="455"/>
      <c r="F34" s="455"/>
      <c r="G34" s="455"/>
      <c r="H34" s="455"/>
      <c r="I34" s="419" t="s">
        <v>32</v>
      </c>
      <c r="J34" s="420" t="s">
        <v>598</v>
      </c>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422"/>
      <c r="CO34" s="422"/>
      <c r="CP34" s="422"/>
      <c r="CQ34" s="422"/>
      <c r="CR34" s="422"/>
      <c r="CS34" s="422"/>
      <c r="CT34" s="422"/>
      <c r="CU34" s="422"/>
      <c r="CV34" s="422"/>
      <c r="CW34" s="422"/>
      <c r="CX34" s="422"/>
      <c r="CY34" s="422"/>
      <c r="CZ34" s="422"/>
      <c r="DA34" s="422"/>
      <c r="DB34" s="422"/>
      <c r="DC34" s="422"/>
      <c r="DD34" s="422"/>
      <c r="DE34" s="422"/>
      <c r="DF34" s="422"/>
      <c r="DG34" s="422"/>
      <c r="DH34" s="422"/>
      <c r="DI34" s="422"/>
      <c r="DJ34" s="422"/>
      <c r="DK34" s="422"/>
      <c r="DL34" s="422"/>
      <c r="DM34" s="422"/>
      <c r="DN34" s="422"/>
      <c r="DO34" s="422"/>
      <c r="DP34" s="422"/>
      <c r="DQ34" s="422"/>
      <c r="DR34" s="422"/>
      <c r="DS34" s="422"/>
      <c r="DT34" s="422"/>
      <c r="DU34" s="422"/>
      <c r="DV34" s="422"/>
      <c r="DW34" s="422"/>
      <c r="DX34" s="422"/>
      <c r="DY34" s="422"/>
      <c r="DZ34" s="422"/>
      <c r="EA34" s="422"/>
      <c r="EB34" s="422"/>
      <c r="EC34" s="422"/>
      <c r="ED34" s="422"/>
      <c r="EE34" s="422"/>
      <c r="EF34" s="422"/>
      <c r="EG34" s="422"/>
      <c r="EH34" s="422"/>
      <c r="EI34" s="422"/>
      <c r="EJ34" s="422"/>
      <c r="EK34" s="422"/>
      <c r="EL34" s="422"/>
      <c r="EM34" s="422"/>
      <c r="EN34" s="422"/>
      <c r="EO34" s="422"/>
      <c r="EP34" s="422"/>
      <c r="EQ34" s="422"/>
      <c r="ER34" s="422"/>
      <c r="ES34" s="422"/>
      <c r="ET34" s="422"/>
      <c r="EU34" s="422"/>
      <c r="EV34" s="422"/>
      <c r="EW34" s="422"/>
      <c r="EX34" s="422"/>
      <c r="EY34" s="422"/>
      <c r="EZ34" s="422"/>
      <c r="FA34" s="422"/>
      <c r="FB34" s="422"/>
      <c r="FC34" s="422"/>
      <c r="FD34" s="422"/>
      <c r="FE34" s="422"/>
      <c r="FF34" s="422"/>
      <c r="FG34" s="422"/>
      <c r="FH34" s="422"/>
      <c r="FI34" s="422"/>
      <c r="FJ34" s="422"/>
      <c r="FK34" s="422"/>
      <c r="FL34" s="422"/>
      <c r="FM34" s="422"/>
      <c r="FN34" s="422"/>
      <c r="FO34" s="422"/>
      <c r="FP34" s="422"/>
      <c r="FQ34" s="422"/>
      <c r="FR34" s="422"/>
      <c r="FS34" s="422"/>
      <c r="FT34" s="422"/>
      <c r="FU34" s="422"/>
      <c r="FV34" s="422"/>
      <c r="FW34" s="422"/>
      <c r="FX34" s="422"/>
      <c r="FY34" s="422"/>
      <c r="FZ34" s="422"/>
      <c r="GA34" s="422"/>
      <c r="GB34" s="422"/>
      <c r="GC34" s="422"/>
      <c r="GD34" s="422"/>
      <c r="GE34" s="422"/>
      <c r="GF34" s="422"/>
      <c r="GG34" s="422"/>
      <c r="GH34" s="422"/>
      <c r="GI34" s="422"/>
      <c r="GJ34" s="422"/>
      <c r="GK34" s="422"/>
      <c r="GL34" s="422"/>
      <c r="GM34" s="422"/>
      <c r="GN34" s="422"/>
      <c r="GO34" s="422"/>
      <c r="GP34" s="422"/>
      <c r="GQ34" s="422"/>
      <c r="GR34" s="422"/>
      <c r="GS34" s="422"/>
      <c r="GT34" s="422"/>
      <c r="GU34" s="422"/>
      <c r="GV34" s="422"/>
      <c r="GW34" s="422"/>
      <c r="GX34" s="422"/>
      <c r="GY34" s="422"/>
      <c r="GZ34" s="422"/>
      <c r="HA34" s="422"/>
      <c r="HB34" s="422"/>
      <c r="HC34" s="422"/>
      <c r="HD34" s="422"/>
      <c r="HE34" s="422"/>
      <c r="HF34" s="422"/>
      <c r="HG34" s="422"/>
      <c r="HH34" s="422"/>
      <c r="HI34" s="422"/>
      <c r="HJ34" s="422"/>
      <c r="HK34" s="422"/>
      <c r="HL34" s="422"/>
      <c r="HM34" s="422"/>
      <c r="HN34" s="422"/>
      <c r="HO34" s="422"/>
      <c r="HP34" s="422"/>
      <c r="HQ34" s="422"/>
      <c r="HR34" s="422"/>
      <c r="HS34" s="422"/>
      <c r="HT34" s="422"/>
      <c r="HU34" s="422"/>
      <c r="HV34" s="422"/>
      <c r="HW34" s="422"/>
      <c r="HX34" s="422"/>
      <c r="HY34" s="422"/>
      <c r="HZ34" s="422"/>
      <c r="IA34" s="422"/>
      <c r="IB34" s="422"/>
      <c r="IC34" s="422"/>
      <c r="ID34" s="422"/>
      <c r="IE34" s="422"/>
      <c r="IF34" s="422"/>
      <c r="IG34" s="422"/>
      <c r="IH34" s="422"/>
      <c r="II34" s="422"/>
      <c r="IJ34" s="422"/>
      <c r="IK34" s="422"/>
      <c r="IL34" s="422"/>
      <c r="IM34" s="422"/>
      <c r="IN34" s="422"/>
      <c r="IO34" s="422"/>
      <c r="IP34" s="422"/>
    </row>
    <row r="35" spans="1:250" s="59" customFormat="1" ht="59.25" customHeight="1" x14ac:dyDescent="0.2">
      <c r="A35" s="419" t="s">
        <v>603</v>
      </c>
      <c r="B35" s="460" t="s">
        <v>604</v>
      </c>
      <c r="C35" s="455"/>
      <c r="D35" s="455"/>
      <c r="E35" s="455"/>
      <c r="F35" s="455"/>
      <c r="G35" s="455"/>
      <c r="H35" s="455"/>
      <c r="I35" s="419" t="s">
        <v>274</v>
      </c>
      <c r="J35" s="420" t="s">
        <v>598</v>
      </c>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2"/>
      <c r="CD35" s="422"/>
      <c r="CE35" s="422"/>
      <c r="CF35" s="422"/>
      <c r="CG35" s="422"/>
      <c r="CH35" s="422"/>
      <c r="CI35" s="422"/>
      <c r="CJ35" s="422"/>
      <c r="CK35" s="422"/>
      <c r="CL35" s="422"/>
      <c r="CM35" s="422"/>
      <c r="CN35" s="422"/>
      <c r="CO35" s="422"/>
      <c r="CP35" s="422"/>
      <c r="CQ35" s="422"/>
      <c r="CR35" s="422"/>
      <c r="CS35" s="422"/>
      <c r="CT35" s="422"/>
      <c r="CU35" s="422"/>
      <c r="CV35" s="422"/>
      <c r="CW35" s="422"/>
      <c r="CX35" s="422"/>
      <c r="CY35" s="422"/>
      <c r="CZ35" s="422"/>
      <c r="DA35" s="422"/>
      <c r="DB35" s="422"/>
      <c r="DC35" s="422"/>
      <c r="DD35" s="422"/>
      <c r="DE35" s="422"/>
      <c r="DF35" s="422"/>
      <c r="DG35" s="422"/>
      <c r="DH35" s="422"/>
      <c r="DI35" s="422"/>
      <c r="DJ35" s="422"/>
      <c r="DK35" s="422"/>
      <c r="DL35" s="422"/>
      <c r="DM35" s="422"/>
      <c r="DN35" s="422"/>
      <c r="DO35" s="422"/>
      <c r="DP35" s="422"/>
      <c r="DQ35" s="422"/>
      <c r="DR35" s="422"/>
      <c r="DS35" s="422"/>
      <c r="DT35" s="422"/>
      <c r="DU35" s="422"/>
      <c r="DV35" s="422"/>
      <c r="DW35" s="422"/>
      <c r="DX35" s="422"/>
      <c r="DY35" s="422"/>
      <c r="DZ35" s="422"/>
      <c r="EA35" s="422"/>
      <c r="EB35" s="422"/>
      <c r="EC35" s="422"/>
      <c r="ED35" s="422"/>
      <c r="EE35" s="422"/>
      <c r="EF35" s="422"/>
      <c r="EG35" s="422"/>
      <c r="EH35" s="422"/>
      <c r="EI35" s="422"/>
      <c r="EJ35" s="422"/>
      <c r="EK35" s="422"/>
      <c r="EL35" s="422"/>
      <c r="EM35" s="422"/>
      <c r="EN35" s="422"/>
      <c r="EO35" s="422"/>
      <c r="EP35" s="422"/>
      <c r="EQ35" s="422"/>
      <c r="ER35" s="422"/>
      <c r="ES35" s="422"/>
      <c r="ET35" s="422"/>
      <c r="EU35" s="422"/>
      <c r="EV35" s="422"/>
      <c r="EW35" s="422"/>
      <c r="EX35" s="422"/>
      <c r="EY35" s="422"/>
      <c r="EZ35" s="422"/>
      <c r="FA35" s="422"/>
      <c r="FB35" s="422"/>
      <c r="FC35" s="422"/>
      <c r="FD35" s="422"/>
      <c r="FE35" s="422"/>
      <c r="FF35" s="422"/>
      <c r="FG35" s="422"/>
      <c r="FH35" s="422"/>
      <c r="FI35" s="422"/>
      <c r="FJ35" s="422"/>
      <c r="FK35" s="422"/>
      <c r="FL35" s="422"/>
      <c r="FM35" s="422"/>
      <c r="FN35" s="422"/>
      <c r="FO35" s="422"/>
      <c r="FP35" s="422"/>
      <c r="FQ35" s="422"/>
      <c r="FR35" s="422"/>
      <c r="FS35" s="422"/>
      <c r="FT35" s="422"/>
      <c r="FU35" s="422"/>
      <c r="FV35" s="422"/>
      <c r="FW35" s="422"/>
      <c r="FX35" s="422"/>
      <c r="FY35" s="422"/>
      <c r="FZ35" s="422"/>
      <c r="GA35" s="422"/>
      <c r="GB35" s="422"/>
      <c r="GC35" s="422"/>
      <c r="GD35" s="422"/>
      <c r="GE35" s="422"/>
      <c r="GF35" s="422"/>
      <c r="GG35" s="422"/>
      <c r="GH35" s="422"/>
      <c r="GI35" s="422"/>
      <c r="GJ35" s="422"/>
      <c r="GK35" s="422"/>
      <c r="GL35" s="422"/>
      <c r="GM35" s="422"/>
      <c r="GN35" s="422"/>
      <c r="GO35" s="422"/>
      <c r="GP35" s="422"/>
      <c r="GQ35" s="422"/>
      <c r="GR35" s="422"/>
      <c r="GS35" s="422"/>
      <c r="GT35" s="422"/>
      <c r="GU35" s="422"/>
      <c r="GV35" s="422"/>
      <c r="GW35" s="422"/>
      <c r="GX35" s="422"/>
      <c r="GY35" s="422"/>
      <c r="GZ35" s="422"/>
      <c r="HA35" s="422"/>
      <c r="HB35" s="422"/>
      <c r="HC35" s="422"/>
      <c r="HD35" s="422"/>
      <c r="HE35" s="422"/>
      <c r="HF35" s="422"/>
      <c r="HG35" s="422"/>
      <c r="HH35" s="422"/>
      <c r="HI35" s="422"/>
      <c r="HJ35" s="422"/>
      <c r="HK35" s="422"/>
      <c r="HL35" s="422"/>
      <c r="HM35" s="422"/>
      <c r="HN35" s="422"/>
      <c r="HO35" s="422"/>
      <c r="HP35" s="422"/>
      <c r="HQ35" s="422"/>
      <c r="HR35" s="422"/>
      <c r="HS35" s="422"/>
      <c r="HT35" s="422"/>
      <c r="HU35" s="422"/>
      <c r="HV35" s="422"/>
      <c r="HW35" s="422"/>
      <c r="HX35" s="422"/>
      <c r="HY35" s="422"/>
      <c r="HZ35" s="422"/>
      <c r="IA35" s="422"/>
      <c r="IB35" s="422"/>
      <c r="IC35" s="422"/>
      <c r="ID35" s="422"/>
      <c r="IE35" s="422"/>
      <c r="IF35" s="422"/>
      <c r="IG35" s="422"/>
      <c r="IH35" s="422"/>
      <c r="II35" s="422"/>
      <c r="IJ35" s="422"/>
      <c r="IK35" s="422"/>
      <c r="IL35" s="422"/>
      <c r="IM35" s="422"/>
      <c r="IN35" s="422"/>
      <c r="IO35" s="422"/>
      <c r="IP35" s="422"/>
    </row>
    <row r="36" spans="1:250" s="59" customFormat="1" ht="22.5" x14ac:dyDescent="0.2">
      <c r="A36" s="419" t="s">
        <v>605</v>
      </c>
      <c r="B36" s="460" t="s">
        <v>606</v>
      </c>
      <c r="C36" s="455"/>
      <c r="D36" s="455"/>
      <c r="E36" s="455"/>
      <c r="F36" s="455"/>
      <c r="G36" s="455"/>
      <c r="H36" s="455"/>
      <c r="I36" s="419" t="s">
        <v>33</v>
      </c>
      <c r="J36" s="420" t="s">
        <v>598</v>
      </c>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2"/>
      <c r="CF36" s="422"/>
      <c r="CG36" s="422"/>
      <c r="CH36" s="422"/>
      <c r="CI36" s="422"/>
      <c r="CJ36" s="422"/>
      <c r="CK36" s="422"/>
      <c r="CL36" s="422"/>
      <c r="CM36" s="422"/>
      <c r="CN36" s="422"/>
      <c r="CO36" s="422"/>
      <c r="CP36" s="422"/>
      <c r="CQ36" s="422"/>
      <c r="CR36" s="422"/>
      <c r="CS36" s="422"/>
      <c r="CT36" s="422"/>
      <c r="CU36" s="422"/>
      <c r="CV36" s="422"/>
      <c r="CW36" s="422"/>
      <c r="CX36" s="422"/>
      <c r="CY36" s="422"/>
      <c r="CZ36" s="422"/>
      <c r="DA36" s="422"/>
      <c r="DB36" s="422"/>
      <c r="DC36" s="422"/>
      <c r="DD36" s="422"/>
      <c r="DE36" s="422"/>
      <c r="DF36" s="422"/>
      <c r="DG36" s="422"/>
      <c r="DH36" s="422"/>
      <c r="DI36" s="422"/>
      <c r="DJ36" s="422"/>
      <c r="DK36" s="422"/>
      <c r="DL36" s="422"/>
      <c r="DM36" s="422"/>
      <c r="DN36" s="422"/>
      <c r="DO36" s="422"/>
      <c r="DP36" s="422"/>
      <c r="DQ36" s="422"/>
      <c r="DR36" s="422"/>
      <c r="DS36" s="422"/>
      <c r="DT36" s="422"/>
      <c r="DU36" s="422"/>
      <c r="DV36" s="422"/>
      <c r="DW36" s="422"/>
      <c r="DX36" s="422"/>
      <c r="DY36" s="422"/>
      <c r="DZ36" s="422"/>
      <c r="EA36" s="422"/>
      <c r="EB36" s="422"/>
      <c r="EC36" s="422"/>
      <c r="ED36" s="422"/>
      <c r="EE36" s="422"/>
      <c r="EF36" s="422"/>
      <c r="EG36" s="422"/>
      <c r="EH36" s="422"/>
      <c r="EI36" s="422"/>
      <c r="EJ36" s="422"/>
      <c r="EK36" s="422"/>
      <c r="EL36" s="422"/>
      <c r="EM36" s="422"/>
      <c r="EN36" s="422"/>
      <c r="EO36" s="422"/>
      <c r="EP36" s="422"/>
      <c r="EQ36" s="422"/>
      <c r="ER36" s="422"/>
      <c r="ES36" s="422"/>
      <c r="ET36" s="422"/>
      <c r="EU36" s="422"/>
      <c r="EV36" s="422"/>
      <c r="EW36" s="422"/>
      <c r="EX36" s="422"/>
      <c r="EY36" s="422"/>
      <c r="EZ36" s="422"/>
      <c r="FA36" s="422"/>
      <c r="FB36" s="422"/>
      <c r="FC36" s="422"/>
      <c r="FD36" s="422"/>
      <c r="FE36" s="422"/>
      <c r="FF36" s="422"/>
      <c r="FG36" s="422"/>
      <c r="FH36" s="422"/>
      <c r="FI36" s="422"/>
      <c r="FJ36" s="422"/>
      <c r="FK36" s="422"/>
      <c r="FL36" s="422"/>
      <c r="FM36" s="422"/>
      <c r="FN36" s="422"/>
      <c r="FO36" s="422"/>
      <c r="FP36" s="422"/>
      <c r="FQ36" s="422"/>
      <c r="FR36" s="422"/>
      <c r="FS36" s="422"/>
      <c r="FT36" s="422"/>
      <c r="FU36" s="422"/>
      <c r="FV36" s="422"/>
      <c r="FW36" s="422"/>
      <c r="FX36" s="422"/>
      <c r="FY36" s="422"/>
      <c r="FZ36" s="422"/>
      <c r="GA36" s="422"/>
      <c r="GB36" s="422"/>
      <c r="GC36" s="422"/>
      <c r="GD36" s="422"/>
      <c r="GE36" s="422"/>
      <c r="GF36" s="422"/>
      <c r="GG36" s="422"/>
      <c r="GH36" s="422"/>
      <c r="GI36" s="422"/>
      <c r="GJ36" s="422"/>
      <c r="GK36" s="422"/>
      <c r="GL36" s="422"/>
      <c r="GM36" s="422"/>
      <c r="GN36" s="422"/>
      <c r="GO36" s="422"/>
      <c r="GP36" s="422"/>
      <c r="GQ36" s="422"/>
      <c r="GR36" s="422"/>
      <c r="GS36" s="422"/>
      <c r="GT36" s="422"/>
      <c r="GU36" s="422"/>
      <c r="GV36" s="422"/>
      <c r="GW36" s="422"/>
      <c r="GX36" s="422"/>
      <c r="GY36" s="422"/>
      <c r="GZ36" s="422"/>
      <c r="HA36" s="422"/>
      <c r="HB36" s="422"/>
      <c r="HC36" s="422"/>
      <c r="HD36" s="422"/>
      <c r="HE36" s="422"/>
      <c r="HF36" s="422"/>
      <c r="HG36" s="422"/>
      <c r="HH36" s="422"/>
      <c r="HI36" s="422"/>
      <c r="HJ36" s="422"/>
      <c r="HK36" s="422"/>
      <c r="HL36" s="422"/>
      <c r="HM36" s="422"/>
      <c r="HN36" s="422"/>
      <c r="HO36" s="422"/>
      <c r="HP36" s="422"/>
      <c r="HQ36" s="422"/>
      <c r="HR36" s="422"/>
      <c r="HS36" s="422"/>
      <c r="HT36" s="422"/>
      <c r="HU36" s="422"/>
      <c r="HV36" s="422"/>
      <c r="HW36" s="422"/>
      <c r="HX36" s="422"/>
      <c r="HY36" s="422"/>
      <c r="HZ36" s="422"/>
      <c r="IA36" s="422"/>
      <c r="IB36" s="422"/>
      <c r="IC36" s="422"/>
      <c r="ID36" s="422"/>
      <c r="IE36" s="422"/>
      <c r="IF36" s="422"/>
      <c r="IG36" s="422"/>
      <c r="IH36" s="422"/>
      <c r="II36" s="422"/>
      <c r="IJ36" s="422"/>
      <c r="IK36" s="422"/>
      <c r="IL36" s="422"/>
      <c r="IM36" s="422"/>
      <c r="IN36" s="422"/>
      <c r="IO36" s="422"/>
      <c r="IP36" s="422"/>
    </row>
    <row r="37" spans="1:250" s="59" customFormat="1" ht="22.5" x14ac:dyDescent="0.2">
      <c r="A37" s="419" t="s">
        <v>607</v>
      </c>
      <c r="B37" s="460" t="s">
        <v>608</v>
      </c>
      <c r="C37" s="455"/>
      <c r="D37" s="455"/>
      <c r="E37" s="455"/>
      <c r="F37" s="455"/>
      <c r="G37" s="455"/>
      <c r="H37" s="455"/>
      <c r="I37" s="419" t="s">
        <v>33</v>
      </c>
      <c r="J37" s="420" t="s">
        <v>598</v>
      </c>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422"/>
      <c r="BY37" s="422"/>
      <c r="BZ37" s="422"/>
      <c r="CA37" s="422"/>
      <c r="CB37" s="422"/>
      <c r="CC37" s="422"/>
      <c r="CD37" s="422"/>
      <c r="CE37" s="422"/>
      <c r="CF37" s="422"/>
      <c r="CG37" s="422"/>
      <c r="CH37" s="422"/>
      <c r="CI37" s="422"/>
      <c r="CJ37" s="422"/>
      <c r="CK37" s="422"/>
      <c r="CL37" s="422"/>
      <c r="CM37" s="422"/>
      <c r="CN37" s="422"/>
      <c r="CO37" s="422"/>
      <c r="CP37" s="422"/>
      <c r="CQ37" s="422"/>
      <c r="CR37" s="422"/>
      <c r="CS37" s="422"/>
      <c r="CT37" s="422"/>
      <c r="CU37" s="422"/>
      <c r="CV37" s="422"/>
      <c r="CW37" s="422"/>
      <c r="CX37" s="422"/>
      <c r="CY37" s="422"/>
      <c r="CZ37" s="422"/>
      <c r="DA37" s="422"/>
      <c r="DB37" s="422"/>
      <c r="DC37" s="422"/>
      <c r="DD37" s="422"/>
      <c r="DE37" s="422"/>
      <c r="DF37" s="422"/>
      <c r="DG37" s="422"/>
      <c r="DH37" s="422"/>
      <c r="DI37" s="422"/>
      <c r="DJ37" s="422"/>
      <c r="DK37" s="422"/>
      <c r="DL37" s="422"/>
      <c r="DM37" s="422"/>
      <c r="DN37" s="422"/>
      <c r="DO37" s="422"/>
      <c r="DP37" s="422"/>
      <c r="DQ37" s="422"/>
      <c r="DR37" s="422"/>
      <c r="DS37" s="422"/>
      <c r="DT37" s="422"/>
      <c r="DU37" s="422"/>
      <c r="DV37" s="422"/>
      <c r="DW37" s="422"/>
      <c r="DX37" s="422"/>
      <c r="DY37" s="422"/>
      <c r="DZ37" s="422"/>
      <c r="EA37" s="422"/>
      <c r="EB37" s="422"/>
      <c r="EC37" s="422"/>
      <c r="ED37" s="422"/>
      <c r="EE37" s="422"/>
      <c r="EF37" s="422"/>
      <c r="EG37" s="422"/>
      <c r="EH37" s="422"/>
      <c r="EI37" s="422"/>
      <c r="EJ37" s="422"/>
      <c r="EK37" s="422"/>
      <c r="EL37" s="422"/>
      <c r="EM37" s="422"/>
      <c r="EN37" s="422"/>
      <c r="EO37" s="422"/>
      <c r="EP37" s="422"/>
      <c r="EQ37" s="422"/>
      <c r="ER37" s="422"/>
      <c r="ES37" s="422"/>
      <c r="ET37" s="422"/>
      <c r="EU37" s="422"/>
      <c r="EV37" s="422"/>
      <c r="EW37" s="422"/>
      <c r="EX37" s="422"/>
      <c r="EY37" s="422"/>
      <c r="EZ37" s="422"/>
      <c r="FA37" s="422"/>
      <c r="FB37" s="422"/>
      <c r="FC37" s="422"/>
      <c r="FD37" s="422"/>
      <c r="FE37" s="422"/>
      <c r="FF37" s="422"/>
      <c r="FG37" s="422"/>
      <c r="FH37" s="422"/>
      <c r="FI37" s="422"/>
      <c r="FJ37" s="422"/>
      <c r="FK37" s="422"/>
      <c r="FL37" s="422"/>
      <c r="FM37" s="422"/>
      <c r="FN37" s="422"/>
      <c r="FO37" s="422"/>
      <c r="FP37" s="422"/>
      <c r="FQ37" s="422"/>
      <c r="FR37" s="422"/>
      <c r="FS37" s="422"/>
      <c r="FT37" s="422"/>
      <c r="FU37" s="422"/>
      <c r="FV37" s="422"/>
      <c r="FW37" s="422"/>
      <c r="FX37" s="422"/>
      <c r="FY37" s="422"/>
      <c r="FZ37" s="422"/>
      <c r="GA37" s="422"/>
      <c r="GB37" s="422"/>
      <c r="GC37" s="422"/>
      <c r="GD37" s="422"/>
      <c r="GE37" s="422"/>
      <c r="GF37" s="422"/>
      <c r="GG37" s="422"/>
      <c r="GH37" s="422"/>
      <c r="GI37" s="422"/>
      <c r="GJ37" s="422"/>
      <c r="GK37" s="422"/>
      <c r="GL37" s="422"/>
      <c r="GM37" s="422"/>
      <c r="GN37" s="422"/>
      <c r="GO37" s="422"/>
      <c r="GP37" s="422"/>
      <c r="GQ37" s="422"/>
      <c r="GR37" s="422"/>
      <c r="GS37" s="422"/>
      <c r="GT37" s="422"/>
      <c r="GU37" s="422"/>
      <c r="GV37" s="422"/>
      <c r="GW37" s="422"/>
      <c r="GX37" s="422"/>
      <c r="GY37" s="422"/>
      <c r="GZ37" s="422"/>
      <c r="HA37" s="422"/>
      <c r="HB37" s="422"/>
      <c r="HC37" s="422"/>
      <c r="HD37" s="422"/>
      <c r="HE37" s="422"/>
      <c r="HF37" s="422"/>
      <c r="HG37" s="422"/>
      <c r="HH37" s="422"/>
      <c r="HI37" s="422"/>
      <c r="HJ37" s="422"/>
      <c r="HK37" s="422"/>
      <c r="HL37" s="422"/>
      <c r="HM37" s="422"/>
      <c r="HN37" s="422"/>
      <c r="HO37" s="422"/>
      <c r="HP37" s="422"/>
      <c r="HQ37" s="422"/>
      <c r="HR37" s="422"/>
      <c r="HS37" s="422"/>
      <c r="HT37" s="422"/>
      <c r="HU37" s="422"/>
      <c r="HV37" s="422"/>
      <c r="HW37" s="422"/>
      <c r="HX37" s="422"/>
      <c r="HY37" s="422"/>
      <c r="HZ37" s="422"/>
      <c r="IA37" s="422"/>
      <c r="IB37" s="422"/>
      <c r="IC37" s="422"/>
      <c r="ID37" s="422"/>
      <c r="IE37" s="422"/>
      <c r="IF37" s="422"/>
      <c r="IG37" s="422"/>
      <c r="IH37" s="422"/>
      <c r="II37" s="422"/>
      <c r="IJ37" s="422"/>
      <c r="IK37" s="422"/>
      <c r="IL37" s="422"/>
      <c r="IM37" s="422"/>
      <c r="IN37" s="422"/>
      <c r="IO37" s="422"/>
      <c r="IP37" s="422"/>
    </row>
    <row r="38" spans="1:250" s="59" customFormat="1" ht="22.5" x14ac:dyDescent="0.2">
      <c r="A38" s="419" t="s">
        <v>609</v>
      </c>
      <c r="B38" s="460" t="s">
        <v>610</v>
      </c>
      <c r="C38" s="455"/>
      <c r="D38" s="455"/>
      <c r="E38" s="455"/>
      <c r="F38" s="455"/>
      <c r="G38" s="455"/>
      <c r="H38" s="455"/>
      <c r="I38" s="419" t="s">
        <v>33</v>
      </c>
      <c r="J38" s="420" t="s">
        <v>598</v>
      </c>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R38" s="422"/>
      <c r="BS38" s="422"/>
      <c r="BT38" s="422"/>
      <c r="BU38" s="422"/>
      <c r="BV38" s="422"/>
      <c r="BW38" s="422"/>
      <c r="BX38" s="422"/>
      <c r="BY38" s="422"/>
      <c r="BZ38" s="422"/>
      <c r="CA38" s="422"/>
      <c r="CB38" s="422"/>
      <c r="CC38" s="422"/>
      <c r="CD38" s="422"/>
      <c r="CE38" s="422"/>
      <c r="CF38" s="422"/>
      <c r="CG38" s="422"/>
      <c r="CH38" s="422"/>
      <c r="CI38" s="422"/>
      <c r="CJ38" s="422"/>
      <c r="CK38" s="422"/>
      <c r="CL38" s="422"/>
      <c r="CM38" s="422"/>
      <c r="CN38" s="422"/>
      <c r="CO38" s="422"/>
      <c r="CP38" s="422"/>
      <c r="CQ38" s="422"/>
      <c r="CR38" s="422"/>
      <c r="CS38" s="422"/>
      <c r="CT38" s="422"/>
      <c r="CU38" s="422"/>
      <c r="CV38" s="422"/>
      <c r="CW38" s="422"/>
      <c r="CX38" s="422"/>
      <c r="CY38" s="422"/>
      <c r="CZ38" s="422"/>
      <c r="DA38" s="422"/>
      <c r="DB38" s="422"/>
      <c r="DC38" s="422"/>
      <c r="DD38" s="422"/>
      <c r="DE38" s="422"/>
      <c r="DF38" s="422"/>
      <c r="DG38" s="422"/>
      <c r="DH38" s="422"/>
      <c r="DI38" s="422"/>
      <c r="DJ38" s="422"/>
      <c r="DK38" s="422"/>
      <c r="DL38" s="422"/>
      <c r="DM38" s="422"/>
      <c r="DN38" s="422"/>
      <c r="DO38" s="422"/>
      <c r="DP38" s="422"/>
      <c r="DQ38" s="422"/>
      <c r="DR38" s="422"/>
      <c r="DS38" s="422"/>
      <c r="DT38" s="422"/>
      <c r="DU38" s="422"/>
      <c r="DV38" s="422"/>
      <c r="DW38" s="422"/>
      <c r="DX38" s="422"/>
      <c r="DY38" s="422"/>
      <c r="DZ38" s="422"/>
      <c r="EA38" s="422"/>
      <c r="EB38" s="422"/>
      <c r="EC38" s="422"/>
      <c r="ED38" s="422"/>
      <c r="EE38" s="422"/>
      <c r="EF38" s="422"/>
      <c r="EG38" s="422"/>
      <c r="EH38" s="422"/>
      <c r="EI38" s="422"/>
      <c r="EJ38" s="422"/>
      <c r="EK38" s="422"/>
      <c r="EL38" s="422"/>
      <c r="EM38" s="422"/>
      <c r="EN38" s="422"/>
      <c r="EO38" s="422"/>
      <c r="EP38" s="422"/>
      <c r="EQ38" s="422"/>
      <c r="ER38" s="422"/>
      <c r="ES38" s="422"/>
      <c r="ET38" s="422"/>
      <c r="EU38" s="422"/>
      <c r="EV38" s="422"/>
      <c r="EW38" s="422"/>
      <c r="EX38" s="422"/>
      <c r="EY38" s="422"/>
      <c r="EZ38" s="422"/>
      <c r="FA38" s="422"/>
      <c r="FB38" s="422"/>
      <c r="FC38" s="422"/>
      <c r="FD38" s="422"/>
      <c r="FE38" s="422"/>
      <c r="FF38" s="422"/>
      <c r="FG38" s="422"/>
      <c r="FH38" s="422"/>
      <c r="FI38" s="422"/>
      <c r="FJ38" s="422"/>
      <c r="FK38" s="422"/>
      <c r="FL38" s="422"/>
      <c r="FM38" s="422"/>
      <c r="FN38" s="422"/>
      <c r="FO38" s="422"/>
      <c r="FP38" s="422"/>
      <c r="FQ38" s="422"/>
      <c r="FR38" s="422"/>
      <c r="FS38" s="422"/>
      <c r="FT38" s="422"/>
      <c r="FU38" s="422"/>
      <c r="FV38" s="422"/>
      <c r="FW38" s="422"/>
      <c r="FX38" s="422"/>
      <c r="FY38" s="422"/>
      <c r="FZ38" s="422"/>
      <c r="GA38" s="422"/>
      <c r="GB38" s="422"/>
      <c r="GC38" s="422"/>
      <c r="GD38" s="422"/>
      <c r="GE38" s="422"/>
      <c r="GF38" s="422"/>
      <c r="GG38" s="422"/>
      <c r="GH38" s="422"/>
      <c r="GI38" s="422"/>
      <c r="GJ38" s="422"/>
      <c r="GK38" s="422"/>
      <c r="GL38" s="422"/>
      <c r="GM38" s="422"/>
      <c r="GN38" s="422"/>
      <c r="GO38" s="422"/>
      <c r="GP38" s="422"/>
      <c r="GQ38" s="422"/>
      <c r="GR38" s="422"/>
      <c r="GS38" s="422"/>
      <c r="GT38" s="422"/>
      <c r="GU38" s="422"/>
      <c r="GV38" s="422"/>
      <c r="GW38" s="422"/>
      <c r="GX38" s="422"/>
      <c r="GY38" s="422"/>
      <c r="GZ38" s="422"/>
      <c r="HA38" s="422"/>
      <c r="HB38" s="422"/>
      <c r="HC38" s="422"/>
      <c r="HD38" s="422"/>
      <c r="HE38" s="422"/>
      <c r="HF38" s="422"/>
      <c r="HG38" s="422"/>
      <c r="HH38" s="422"/>
      <c r="HI38" s="422"/>
      <c r="HJ38" s="422"/>
      <c r="HK38" s="422"/>
      <c r="HL38" s="422"/>
      <c r="HM38" s="422"/>
      <c r="HN38" s="422"/>
      <c r="HO38" s="422"/>
      <c r="HP38" s="422"/>
      <c r="HQ38" s="422"/>
      <c r="HR38" s="422"/>
      <c r="HS38" s="422"/>
      <c r="HT38" s="422"/>
      <c r="HU38" s="422"/>
      <c r="HV38" s="422"/>
      <c r="HW38" s="422"/>
      <c r="HX38" s="422"/>
      <c r="HY38" s="422"/>
      <c r="HZ38" s="422"/>
      <c r="IA38" s="422"/>
      <c r="IB38" s="422"/>
      <c r="IC38" s="422"/>
      <c r="ID38" s="422"/>
      <c r="IE38" s="422"/>
      <c r="IF38" s="422"/>
      <c r="IG38" s="422"/>
      <c r="IH38" s="422"/>
      <c r="II38" s="422"/>
      <c r="IJ38" s="422"/>
      <c r="IK38" s="422"/>
      <c r="IL38" s="422"/>
      <c r="IM38" s="422"/>
      <c r="IN38" s="422"/>
      <c r="IO38" s="422"/>
      <c r="IP38" s="422"/>
    </row>
    <row r="39" spans="1:250" s="59" customFormat="1" ht="23.25" customHeight="1" x14ac:dyDescent="0.2">
      <c r="A39" s="419" t="s">
        <v>611</v>
      </c>
      <c r="B39" s="460" t="s">
        <v>612</v>
      </c>
      <c r="C39" s="455"/>
      <c r="D39" s="455"/>
      <c r="E39" s="455"/>
      <c r="F39" s="455"/>
      <c r="G39" s="455"/>
      <c r="H39" s="455"/>
      <c r="I39" s="419" t="s">
        <v>33</v>
      </c>
      <c r="J39" s="420" t="s">
        <v>598</v>
      </c>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R39" s="422"/>
      <c r="BS39" s="422"/>
      <c r="BT39" s="422"/>
      <c r="BU39" s="422"/>
      <c r="BV39" s="422"/>
      <c r="BW39" s="422"/>
      <c r="BX39" s="422"/>
      <c r="BY39" s="422"/>
      <c r="BZ39" s="422"/>
      <c r="CA39" s="422"/>
      <c r="CB39" s="422"/>
      <c r="CC39" s="422"/>
      <c r="CD39" s="422"/>
      <c r="CE39" s="422"/>
      <c r="CF39" s="422"/>
      <c r="CG39" s="422"/>
      <c r="CH39" s="422"/>
      <c r="CI39" s="422"/>
      <c r="CJ39" s="422"/>
      <c r="CK39" s="422"/>
      <c r="CL39" s="422"/>
      <c r="CM39" s="422"/>
      <c r="CN39" s="422"/>
      <c r="CO39" s="422"/>
      <c r="CP39" s="422"/>
      <c r="CQ39" s="422"/>
      <c r="CR39" s="422"/>
      <c r="CS39" s="422"/>
      <c r="CT39" s="422"/>
      <c r="CU39" s="422"/>
      <c r="CV39" s="422"/>
      <c r="CW39" s="422"/>
      <c r="CX39" s="422"/>
      <c r="CY39" s="422"/>
      <c r="CZ39" s="422"/>
      <c r="DA39" s="422"/>
      <c r="DB39" s="422"/>
      <c r="DC39" s="422"/>
      <c r="DD39" s="422"/>
      <c r="DE39" s="422"/>
      <c r="DF39" s="422"/>
      <c r="DG39" s="422"/>
      <c r="DH39" s="422"/>
      <c r="DI39" s="422"/>
      <c r="DJ39" s="422"/>
      <c r="DK39" s="422"/>
      <c r="DL39" s="422"/>
      <c r="DM39" s="422"/>
      <c r="DN39" s="422"/>
      <c r="DO39" s="422"/>
      <c r="DP39" s="422"/>
      <c r="DQ39" s="422"/>
      <c r="DR39" s="422"/>
      <c r="DS39" s="422"/>
      <c r="DT39" s="422"/>
      <c r="DU39" s="422"/>
      <c r="DV39" s="422"/>
      <c r="DW39" s="422"/>
      <c r="DX39" s="422"/>
      <c r="DY39" s="422"/>
      <c r="DZ39" s="422"/>
      <c r="EA39" s="422"/>
      <c r="EB39" s="422"/>
      <c r="EC39" s="422"/>
      <c r="ED39" s="422"/>
      <c r="EE39" s="422"/>
      <c r="EF39" s="422"/>
      <c r="EG39" s="422"/>
      <c r="EH39" s="422"/>
      <c r="EI39" s="422"/>
      <c r="EJ39" s="422"/>
      <c r="EK39" s="422"/>
      <c r="EL39" s="422"/>
      <c r="EM39" s="422"/>
      <c r="EN39" s="422"/>
      <c r="EO39" s="422"/>
      <c r="EP39" s="422"/>
      <c r="EQ39" s="422"/>
      <c r="ER39" s="422"/>
      <c r="ES39" s="422"/>
      <c r="ET39" s="422"/>
      <c r="EU39" s="422"/>
      <c r="EV39" s="422"/>
      <c r="EW39" s="422"/>
      <c r="EX39" s="422"/>
      <c r="EY39" s="422"/>
      <c r="EZ39" s="422"/>
      <c r="FA39" s="422"/>
      <c r="FB39" s="422"/>
      <c r="FC39" s="422"/>
      <c r="FD39" s="422"/>
      <c r="FE39" s="422"/>
      <c r="FF39" s="422"/>
      <c r="FG39" s="422"/>
      <c r="FH39" s="422"/>
      <c r="FI39" s="422"/>
      <c r="FJ39" s="422"/>
      <c r="FK39" s="422"/>
      <c r="FL39" s="422"/>
      <c r="FM39" s="422"/>
      <c r="FN39" s="422"/>
      <c r="FO39" s="422"/>
      <c r="FP39" s="422"/>
      <c r="FQ39" s="422"/>
      <c r="FR39" s="422"/>
      <c r="FS39" s="422"/>
      <c r="FT39" s="422"/>
      <c r="FU39" s="422"/>
      <c r="FV39" s="422"/>
      <c r="FW39" s="422"/>
      <c r="FX39" s="422"/>
      <c r="FY39" s="422"/>
      <c r="FZ39" s="422"/>
      <c r="GA39" s="422"/>
      <c r="GB39" s="422"/>
      <c r="GC39" s="422"/>
      <c r="GD39" s="422"/>
      <c r="GE39" s="422"/>
      <c r="GF39" s="422"/>
      <c r="GG39" s="422"/>
      <c r="GH39" s="422"/>
      <c r="GI39" s="422"/>
      <c r="GJ39" s="422"/>
      <c r="GK39" s="422"/>
      <c r="GL39" s="422"/>
      <c r="GM39" s="422"/>
      <c r="GN39" s="422"/>
      <c r="GO39" s="422"/>
      <c r="GP39" s="422"/>
      <c r="GQ39" s="422"/>
      <c r="GR39" s="422"/>
      <c r="GS39" s="422"/>
      <c r="GT39" s="422"/>
      <c r="GU39" s="422"/>
      <c r="GV39" s="422"/>
      <c r="GW39" s="422"/>
      <c r="GX39" s="422"/>
      <c r="GY39" s="422"/>
      <c r="GZ39" s="422"/>
      <c r="HA39" s="422"/>
      <c r="HB39" s="422"/>
      <c r="HC39" s="422"/>
      <c r="HD39" s="422"/>
      <c r="HE39" s="422"/>
      <c r="HF39" s="422"/>
      <c r="HG39" s="422"/>
      <c r="HH39" s="422"/>
      <c r="HI39" s="422"/>
      <c r="HJ39" s="422"/>
      <c r="HK39" s="422"/>
      <c r="HL39" s="422"/>
      <c r="HM39" s="422"/>
      <c r="HN39" s="422"/>
      <c r="HO39" s="422"/>
      <c r="HP39" s="422"/>
      <c r="HQ39" s="422"/>
      <c r="HR39" s="422"/>
      <c r="HS39" s="422"/>
      <c r="HT39" s="422"/>
      <c r="HU39" s="422"/>
      <c r="HV39" s="422"/>
      <c r="HW39" s="422"/>
      <c r="HX39" s="422"/>
      <c r="HY39" s="422"/>
      <c r="HZ39" s="422"/>
      <c r="IA39" s="422"/>
      <c r="IB39" s="422"/>
      <c r="IC39" s="422"/>
      <c r="ID39" s="422"/>
      <c r="IE39" s="422"/>
      <c r="IF39" s="422"/>
      <c r="IG39" s="422"/>
      <c r="IH39" s="422"/>
      <c r="II39" s="422"/>
      <c r="IJ39" s="422"/>
      <c r="IK39" s="422"/>
      <c r="IL39" s="422"/>
      <c r="IM39" s="422"/>
      <c r="IN39" s="422"/>
      <c r="IO39" s="422"/>
      <c r="IP39" s="422"/>
    </row>
    <row r="40" spans="1:250" s="59" customFormat="1" ht="22.5" x14ac:dyDescent="0.2">
      <c r="A40" s="419" t="s">
        <v>273</v>
      </c>
      <c r="B40" s="460" t="s">
        <v>613</v>
      </c>
      <c r="C40" s="455"/>
      <c r="D40" s="455"/>
      <c r="E40" s="455"/>
      <c r="F40" s="455"/>
      <c r="G40" s="455"/>
      <c r="H40" s="455"/>
      <c r="I40" s="419" t="s">
        <v>32</v>
      </c>
      <c r="J40" s="419" t="s">
        <v>272</v>
      </c>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c r="BW40" s="422"/>
      <c r="BX40" s="422"/>
      <c r="BY40" s="422"/>
      <c r="BZ40" s="422"/>
      <c r="CA40" s="422"/>
      <c r="CB40" s="422"/>
      <c r="CC40" s="422"/>
      <c r="CD40" s="422"/>
      <c r="CE40" s="422"/>
      <c r="CF40" s="422"/>
      <c r="CG40" s="422"/>
      <c r="CH40" s="422"/>
      <c r="CI40" s="422"/>
      <c r="CJ40" s="422"/>
      <c r="CK40" s="422"/>
      <c r="CL40" s="422"/>
      <c r="CM40" s="422"/>
      <c r="CN40" s="422"/>
      <c r="CO40" s="422"/>
      <c r="CP40" s="422"/>
      <c r="CQ40" s="422"/>
      <c r="CR40" s="422"/>
      <c r="CS40" s="422"/>
      <c r="CT40" s="422"/>
      <c r="CU40" s="422"/>
      <c r="CV40" s="422"/>
      <c r="CW40" s="422"/>
      <c r="CX40" s="422"/>
      <c r="CY40" s="422"/>
      <c r="CZ40" s="422"/>
      <c r="DA40" s="422"/>
      <c r="DB40" s="422"/>
      <c r="DC40" s="422"/>
      <c r="DD40" s="422"/>
      <c r="DE40" s="422"/>
      <c r="DF40" s="422"/>
      <c r="DG40" s="422"/>
      <c r="DH40" s="422"/>
      <c r="DI40" s="422"/>
      <c r="DJ40" s="422"/>
      <c r="DK40" s="422"/>
      <c r="DL40" s="422"/>
      <c r="DM40" s="422"/>
      <c r="DN40" s="422"/>
      <c r="DO40" s="422"/>
      <c r="DP40" s="422"/>
      <c r="DQ40" s="422"/>
      <c r="DR40" s="422"/>
      <c r="DS40" s="422"/>
      <c r="DT40" s="422"/>
      <c r="DU40" s="422"/>
      <c r="DV40" s="422"/>
      <c r="DW40" s="422"/>
      <c r="DX40" s="422"/>
      <c r="DY40" s="422"/>
      <c r="DZ40" s="422"/>
      <c r="EA40" s="422"/>
      <c r="EB40" s="422"/>
      <c r="EC40" s="422"/>
      <c r="ED40" s="422"/>
      <c r="EE40" s="422"/>
      <c r="EF40" s="422"/>
      <c r="EG40" s="422"/>
      <c r="EH40" s="422"/>
      <c r="EI40" s="422"/>
      <c r="EJ40" s="422"/>
      <c r="EK40" s="422"/>
      <c r="EL40" s="422"/>
      <c r="EM40" s="422"/>
      <c r="EN40" s="422"/>
      <c r="EO40" s="422"/>
      <c r="EP40" s="422"/>
      <c r="EQ40" s="422"/>
      <c r="ER40" s="422"/>
      <c r="ES40" s="422"/>
      <c r="ET40" s="422"/>
      <c r="EU40" s="422"/>
      <c r="EV40" s="422"/>
      <c r="EW40" s="422"/>
      <c r="EX40" s="422"/>
      <c r="EY40" s="422"/>
      <c r="EZ40" s="422"/>
      <c r="FA40" s="422"/>
      <c r="FB40" s="422"/>
      <c r="FC40" s="422"/>
      <c r="FD40" s="422"/>
      <c r="FE40" s="422"/>
      <c r="FF40" s="422"/>
      <c r="FG40" s="422"/>
      <c r="FH40" s="422"/>
      <c r="FI40" s="422"/>
      <c r="FJ40" s="422"/>
      <c r="FK40" s="422"/>
      <c r="FL40" s="422"/>
      <c r="FM40" s="422"/>
      <c r="FN40" s="422"/>
      <c r="FO40" s="422"/>
      <c r="FP40" s="422"/>
      <c r="FQ40" s="422"/>
      <c r="FR40" s="422"/>
      <c r="FS40" s="422"/>
      <c r="FT40" s="422"/>
      <c r="FU40" s="422"/>
      <c r="FV40" s="422"/>
      <c r="FW40" s="422"/>
      <c r="FX40" s="422"/>
      <c r="FY40" s="422"/>
      <c r="FZ40" s="422"/>
      <c r="GA40" s="422"/>
      <c r="GB40" s="422"/>
      <c r="GC40" s="422"/>
      <c r="GD40" s="422"/>
      <c r="GE40" s="422"/>
      <c r="GF40" s="422"/>
      <c r="GG40" s="422"/>
      <c r="GH40" s="422"/>
      <c r="GI40" s="422"/>
      <c r="GJ40" s="422"/>
      <c r="GK40" s="422"/>
      <c r="GL40" s="422"/>
      <c r="GM40" s="422"/>
      <c r="GN40" s="422"/>
      <c r="GO40" s="422"/>
      <c r="GP40" s="422"/>
      <c r="GQ40" s="422"/>
      <c r="GR40" s="422"/>
      <c r="GS40" s="422"/>
      <c r="GT40" s="422"/>
      <c r="GU40" s="422"/>
      <c r="GV40" s="422"/>
      <c r="GW40" s="422"/>
      <c r="GX40" s="422"/>
      <c r="GY40" s="422"/>
      <c r="GZ40" s="422"/>
      <c r="HA40" s="422"/>
      <c r="HB40" s="422"/>
      <c r="HC40" s="422"/>
      <c r="HD40" s="422"/>
      <c r="HE40" s="422"/>
      <c r="HF40" s="422"/>
      <c r="HG40" s="422"/>
      <c r="HH40" s="422"/>
      <c r="HI40" s="422"/>
      <c r="HJ40" s="422"/>
      <c r="HK40" s="422"/>
      <c r="HL40" s="422"/>
      <c r="HM40" s="422"/>
      <c r="HN40" s="422"/>
      <c r="HO40" s="422"/>
      <c r="HP40" s="422"/>
      <c r="HQ40" s="422"/>
      <c r="HR40" s="422"/>
      <c r="HS40" s="422"/>
      <c r="HT40" s="422"/>
      <c r="HU40" s="422"/>
      <c r="HV40" s="422"/>
      <c r="HW40" s="422"/>
      <c r="HX40" s="422"/>
      <c r="HY40" s="422"/>
      <c r="HZ40" s="422"/>
      <c r="IA40" s="422"/>
      <c r="IB40" s="422"/>
      <c r="IC40" s="422"/>
      <c r="ID40" s="422"/>
      <c r="IE40" s="422"/>
      <c r="IF40" s="422"/>
      <c r="IG40" s="422"/>
      <c r="IH40" s="422"/>
      <c r="II40" s="422"/>
      <c r="IJ40" s="422"/>
      <c r="IK40" s="422"/>
      <c r="IL40" s="422"/>
      <c r="IM40" s="422"/>
      <c r="IN40" s="422"/>
      <c r="IO40" s="422"/>
      <c r="IP40" s="422"/>
    </row>
    <row r="41" spans="1:250" s="59" customFormat="1" ht="12.75" customHeight="1" x14ac:dyDescent="0.2">
      <c r="A41" s="468" t="s">
        <v>271</v>
      </c>
      <c r="B41" s="461"/>
      <c r="C41" s="461"/>
      <c r="D41" s="461"/>
      <c r="E41" s="461"/>
      <c r="F41" s="461"/>
      <c r="G41" s="461"/>
      <c r="H41" s="461"/>
      <c r="I41" s="461"/>
      <c r="J41" s="46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2"/>
      <c r="CD41" s="422"/>
      <c r="CE41" s="422"/>
      <c r="CF41" s="422"/>
      <c r="CG41" s="422"/>
      <c r="CH41" s="422"/>
      <c r="CI41" s="422"/>
      <c r="CJ41" s="422"/>
      <c r="CK41" s="422"/>
      <c r="CL41" s="422"/>
      <c r="CM41" s="422"/>
      <c r="CN41" s="422"/>
      <c r="CO41" s="422"/>
      <c r="CP41" s="422"/>
      <c r="CQ41" s="422"/>
      <c r="CR41" s="422"/>
      <c r="CS41" s="422"/>
      <c r="CT41" s="422"/>
      <c r="CU41" s="422"/>
      <c r="CV41" s="422"/>
      <c r="CW41" s="422"/>
      <c r="CX41" s="422"/>
      <c r="CY41" s="422"/>
      <c r="CZ41" s="422"/>
      <c r="DA41" s="422"/>
      <c r="DB41" s="422"/>
      <c r="DC41" s="422"/>
      <c r="DD41" s="422"/>
      <c r="DE41" s="422"/>
      <c r="DF41" s="422"/>
      <c r="DG41" s="422"/>
      <c r="DH41" s="422"/>
      <c r="DI41" s="422"/>
      <c r="DJ41" s="422"/>
      <c r="DK41" s="422"/>
      <c r="DL41" s="422"/>
      <c r="DM41" s="422"/>
      <c r="DN41" s="422"/>
      <c r="DO41" s="422"/>
      <c r="DP41" s="422"/>
      <c r="DQ41" s="422"/>
      <c r="DR41" s="422"/>
      <c r="DS41" s="422"/>
      <c r="DT41" s="422"/>
      <c r="DU41" s="422"/>
      <c r="DV41" s="422"/>
      <c r="DW41" s="422"/>
      <c r="DX41" s="422"/>
      <c r="DY41" s="422"/>
      <c r="DZ41" s="422"/>
      <c r="EA41" s="422"/>
      <c r="EB41" s="422"/>
      <c r="EC41" s="422"/>
      <c r="ED41" s="422"/>
      <c r="EE41" s="422"/>
      <c r="EF41" s="422"/>
      <c r="EG41" s="422"/>
      <c r="EH41" s="422"/>
      <c r="EI41" s="422"/>
      <c r="EJ41" s="422"/>
      <c r="EK41" s="422"/>
      <c r="EL41" s="422"/>
      <c r="EM41" s="422"/>
      <c r="EN41" s="422"/>
      <c r="EO41" s="422"/>
      <c r="EP41" s="422"/>
      <c r="EQ41" s="422"/>
      <c r="ER41" s="422"/>
      <c r="ES41" s="422"/>
      <c r="ET41" s="422"/>
      <c r="EU41" s="422"/>
      <c r="EV41" s="422"/>
      <c r="EW41" s="422"/>
      <c r="EX41" s="422"/>
      <c r="EY41" s="422"/>
      <c r="EZ41" s="422"/>
      <c r="FA41" s="422"/>
      <c r="FB41" s="422"/>
      <c r="FC41" s="422"/>
      <c r="FD41" s="422"/>
      <c r="FE41" s="422"/>
      <c r="FF41" s="422"/>
      <c r="FG41" s="422"/>
      <c r="FH41" s="422"/>
      <c r="FI41" s="422"/>
      <c r="FJ41" s="422"/>
      <c r="FK41" s="422"/>
      <c r="FL41" s="422"/>
      <c r="FM41" s="422"/>
      <c r="FN41" s="422"/>
      <c r="FO41" s="422"/>
      <c r="FP41" s="422"/>
      <c r="FQ41" s="422"/>
      <c r="FR41" s="422"/>
      <c r="FS41" s="422"/>
      <c r="FT41" s="422"/>
      <c r="FU41" s="422"/>
      <c r="FV41" s="422"/>
      <c r="FW41" s="422"/>
      <c r="FX41" s="422"/>
      <c r="FY41" s="422"/>
      <c r="FZ41" s="422"/>
      <c r="GA41" s="422"/>
      <c r="GB41" s="422"/>
      <c r="GC41" s="422"/>
      <c r="GD41" s="422"/>
      <c r="GE41" s="422"/>
      <c r="GF41" s="422"/>
      <c r="GG41" s="422"/>
      <c r="GH41" s="422"/>
      <c r="GI41" s="422"/>
      <c r="GJ41" s="422"/>
      <c r="GK41" s="422"/>
      <c r="GL41" s="422"/>
      <c r="GM41" s="422"/>
      <c r="GN41" s="422"/>
      <c r="GO41" s="422"/>
      <c r="GP41" s="422"/>
      <c r="GQ41" s="422"/>
      <c r="GR41" s="422"/>
      <c r="GS41" s="422"/>
      <c r="GT41" s="422"/>
      <c r="GU41" s="422"/>
      <c r="GV41" s="422"/>
      <c r="GW41" s="422"/>
      <c r="GX41" s="422"/>
      <c r="GY41" s="422"/>
      <c r="GZ41" s="422"/>
      <c r="HA41" s="422"/>
      <c r="HB41" s="422"/>
      <c r="HC41" s="422"/>
      <c r="HD41" s="422"/>
      <c r="HE41" s="422"/>
      <c r="HF41" s="422"/>
      <c r="HG41" s="422"/>
      <c r="HH41" s="422"/>
      <c r="HI41" s="422"/>
      <c r="HJ41" s="422"/>
      <c r="HK41" s="422"/>
      <c r="HL41" s="422"/>
      <c r="HM41" s="422"/>
      <c r="HN41" s="422"/>
      <c r="HO41" s="422"/>
      <c r="HP41" s="422"/>
      <c r="HQ41" s="422"/>
      <c r="HR41" s="422"/>
      <c r="HS41" s="422"/>
      <c r="HT41" s="422"/>
      <c r="HU41" s="422"/>
      <c r="HV41" s="422"/>
      <c r="HW41" s="422"/>
      <c r="HX41" s="422"/>
      <c r="HY41" s="422"/>
      <c r="HZ41" s="422"/>
      <c r="IA41" s="422"/>
      <c r="IB41" s="422"/>
      <c r="IC41" s="422"/>
      <c r="ID41" s="422"/>
      <c r="IE41" s="422"/>
      <c r="IF41" s="422"/>
      <c r="IG41" s="422"/>
      <c r="IH41" s="422"/>
      <c r="II41" s="422"/>
      <c r="IJ41" s="422"/>
      <c r="IK41" s="422"/>
      <c r="IL41" s="422"/>
      <c r="IM41" s="422"/>
      <c r="IN41" s="422"/>
      <c r="IO41" s="422"/>
      <c r="IP41" s="422"/>
    </row>
    <row r="42" spans="1:250" s="59" customFormat="1" ht="49.5" customHeight="1" x14ac:dyDescent="0.2">
      <c r="A42" s="417" t="s">
        <v>270</v>
      </c>
      <c r="B42" s="467" t="s">
        <v>269</v>
      </c>
      <c r="C42" s="467"/>
      <c r="D42" s="467"/>
      <c r="E42" s="467"/>
      <c r="F42" s="467"/>
      <c r="G42" s="467"/>
      <c r="H42" s="467"/>
      <c r="I42" s="417" t="s">
        <v>268</v>
      </c>
      <c r="J42" s="417" t="s">
        <v>267</v>
      </c>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422"/>
      <c r="CS42" s="422"/>
      <c r="CT42" s="422"/>
      <c r="CU42" s="422"/>
      <c r="CV42" s="422"/>
      <c r="CW42" s="422"/>
      <c r="CX42" s="422"/>
      <c r="CY42" s="422"/>
      <c r="CZ42" s="422"/>
      <c r="DA42" s="422"/>
      <c r="DB42" s="422"/>
      <c r="DC42" s="422"/>
      <c r="DD42" s="422"/>
      <c r="DE42" s="422"/>
      <c r="DF42" s="422"/>
      <c r="DG42" s="422"/>
      <c r="DH42" s="422"/>
      <c r="DI42" s="422"/>
      <c r="DJ42" s="422"/>
      <c r="DK42" s="422"/>
      <c r="DL42" s="422"/>
      <c r="DM42" s="422"/>
      <c r="DN42" s="422"/>
      <c r="DO42" s="422"/>
      <c r="DP42" s="422"/>
      <c r="DQ42" s="422"/>
      <c r="DR42" s="422"/>
      <c r="DS42" s="422"/>
      <c r="DT42" s="422"/>
      <c r="DU42" s="422"/>
      <c r="DV42" s="422"/>
      <c r="DW42" s="422"/>
      <c r="DX42" s="422"/>
      <c r="DY42" s="422"/>
      <c r="DZ42" s="422"/>
      <c r="EA42" s="422"/>
      <c r="EB42" s="422"/>
      <c r="EC42" s="422"/>
      <c r="ED42" s="422"/>
      <c r="EE42" s="422"/>
      <c r="EF42" s="422"/>
      <c r="EG42" s="422"/>
      <c r="EH42" s="422"/>
      <c r="EI42" s="422"/>
      <c r="EJ42" s="422"/>
      <c r="EK42" s="422"/>
      <c r="EL42" s="422"/>
      <c r="EM42" s="422"/>
      <c r="EN42" s="422"/>
      <c r="EO42" s="422"/>
      <c r="EP42" s="422"/>
      <c r="EQ42" s="422"/>
      <c r="ER42" s="422"/>
      <c r="ES42" s="422"/>
      <c r="ET42" s="422"/>
      <c r="EU42" s="422"/>
      <c r="EV42" s="422"/>
      <c r="EW42" s="422"/>
      <c r="EX42" s="422"/>
      <c r="EY42" s="422"/>
      <c r="EZ42" s="422"/>
      <c r="FA42" s="422"/>
      <c r="FB42" s="422"/>
      <c r="FC42" s="422"/>
      <c r="FD42" s="422"/>
      <c r="FE42" s="422"/>
      <c r="FF42" s="422"/>
      <c r="FG42" s="422"/>
      <c r="FH42" s="422"/>
      <c r="FI42" s="422"/>
      <c r="FJ42" s="422"/>
      <c r="FK42" s="422"/>
      <c r="FL42" s="422"/>
      <c r="FM42" s="422"/>
      <c r="FN42" s="422"/>
      <c r="FO42" s="422"/>
      <c r="FP42" s="422"/>
      <c r="FQ42" s="422"/>
      <c r="FR42" s="422"/>
      <c r="FS42" s="422"/>
      <c r="FT42" s="422"/>
      <c r="FU42" s="422"/>
      <c r="FV42" s="422"/>
      <c r="FW42" s="422"/>
      <c r="FX42" s="422"/>
      <c r="FY42" s="422"/>
      <c r="FZ42" s="422"/>
      <c r="GA42" s="422"/>
      <c r="GB42" s="422"/>
      <c r="GC42" s="422"/>
      <c r="GD42" s="422"/>
      <c r="GE42" s="422"/>
      <c r="GF42" s="422"/>
      <c r="GG42" s="422"/>
      <c r="GH42" s="422"/>
      <c r="GI42" s="422"/>
      <c r="GJ42" s="422"/>
      <c r="GK42" s="422"/>
      <c r="GL42" s="422"/>
      <c r="GM42" s="422"/>
      <c r="GN42" s="422"/>
      <c r="GO42" s="422"/>
      <c r="GP42" s="422"/>
      <c r="GQ42" s="422"/>
      <c r="GR42" s="422"/>
      <c r="GS42" s="422"/>
      <c r="GT42" s="422"/>
      <c r="GU42" s="422"/>
      <c r="GV42" s="422"/>
      <c r="GW42" s="422"/>
      <c r="GX42" s="422"/>
      <c r="GY42" s="422"/>
      <c r="GZ42" s="422"/>
      <c r="HA42" s="422"/>
      <c r="HB42" s="422"/>
      <c r="HC42" s="422"/>
      <c r="HD42" s="422"/>
      <c r="HE42" s="422"/>
      <c r="HF42" s="422"/>
      <c r="HG42" s="422"/>
      <c r="HH42" s="422"/>
      <c r="HI42" s="422"/>
      <c r="HJ42" s="422"/>
      <c r="HK42" s="422"/>
      <c r="HL42" s="422"/>
      <c r="HM42" s="422"/>
      <c r="HN42" s="422"/>
      <c r="HO42" s="422"/>
      <c r="HP42" s="422"/>
      <c r="HQ42" s="422"/>
      <c r="HR42" s="422"/>
      <c r="HS42" s="422"/>
      <c r="HT42" s="422"/>
      <c r="HU42" s="422"/>
      <c r="HV42" s="422"/>
      <c r="HW42" s="422"/>
      <c r="HX42" s="422"/>
      <c r="HY42" s="422"/>
      <c r="HZ42" s="422"/>
      <c r="IA42" s="422"/>
      <c r="IB42" s="422"/>
      <c r="IC42" s="422"/>
      <c r="ID42" s="422"/>
      <c r="IE42" s="422"/>
      <c r="IF42" s="422"/>
      <c r="IG42" s="422"/>
      <c r="IH42" s="422"/>
      <c r="II42" s="422"/>
      <c r="IJ42" s="422"/>
      <c r="IK42" s="422"/>
      <c r="IL42" s="422"/>
      <c r="IM42" s="422"/>
      <c r="IN42" s="422"/>
      <c r="IO42" s="422"/>
      <c r="IP42" s="422"/>
    </row>
    <row r="43" spans="1:250" s="59" customFormat="1" ht="12.75" customHeight="1" x14ac:dyDescent="0.2">
      <c r="A43" s="419" t="s">
        <v>266</v>
      </c>
      <c r="B43" s="455" t="s">
        <v>265</v>
      </c>
      <c r="C43" s="455"/>
      <c r="D43" s="455"/>
      <c r="E43" s="455"/>
      <c r="F43" s="455"/>
      <c r="G43" s="455"/>
      <c r="H43" s="455"/>
      <c r="I43" s="419" t="s">
        <v>255</v>
      </c>
      <c r="J43" s="420" t="s">
        <v>590</v>
      </c>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2"/>
      <c r="BV43" s="422"/>
      <c r="BW43" s="422"/>
      <c r="BX43" s="422"/>
      <c r="BY43" s="422"/>
      <c r="BZ43" s="422"/>
      <c r="CA43" s="422"/>
      <c r="CB43" s="422"/>
      <c r="CC43" s="422"/>
      <c r="CD43" s="422"/>
      <c r="CE43" s="422"/>
      <c r="CF43" s="422"/>
      <c r="CG43" s="422"/>
      <c r="CH43" s="422"/>
      <c r="CI43" s="422"/>
      <c r="CJ43" s="422"/>
      <c r="CK43" s="422"/>
      <c r="CL43" s="422"/>
      <c r="CM43" s="422"/>
      <c r="CN43" s="422"/>
      <c r="CO43" s="422"/>
      <c r="CP43" s="422"/>
      <c r="CQ43" s="422"/>
      <c r="CR43" s="422"/>
      <c r="CS43" s="422"/>
      <c r="CT43" s="422"/>
      <c r="CU43" s="422"/>
      <c r="CV43" s="422"/>
      <c r="CW43" s="422"/>
      <c r="CX43" s="422"/>
      <c r="CY43" s="422"/>
      <c r="CZ43" s="422"/>
      <c r="DA43" s="422"/>
      <c r="DB43" s="422"/>
      <c r="DC43" s="422"/>
      <c r="DD43" s="422"/>
      <c r="DE43" s="422"/>
      <c r="DF43" s="422"/>
      <c r="DG43" s="422"/>
      <c r="DH43" s="422"/>
      <c r="DI43" s="422"/>
      <c r="DJ43" s="422"/>
      <c r="DK43" s="422"/>
      <c r="DL43" s="422"/>
      <c r="DM43" s="422"/>
      <c r="DN43" s="422"/>
      <c r="DO43" s="422"/>
      <c r="DP43" s="422"/>
      <c r="DQ43" s="422"/>
      <c r="DR43" s="422"/>
      <c r="DS43" s="422"/>
      <c r="DT43" s="422"/>
      <c r="DU43" s="422"/>
      <c r="DV43" s="422"/>
      <c r="DW43" s="422"/>
      <c r="DX43" s="422"/>
      <c r="DY43" s="422"/>
      <c r="DZ43" s="422"/>
      <c r="EA43" s="422"/>
      <c r="EB43" s="422"/>
      <c r="EC43" s="422"/>
      <c r="ED43" s="422"/>
      <c r="EE43" s="422"/>
      <c r="EF43" s="422"/>
      <c r="EG43" s="422"/>
      <c r="EH43" s="422"/>
      <c r="EI43" s="422"/>
      <c r="EJ43" s="422"/>
      <c r="EK43" s="422"/>
      <c r="EL43" s="422"/>
      <c r="EM43" s="422"/>
      <c r="EN43" s="422"/>
      <c r="EO43" s="422"/>
      <c r="EP43" s="422"/>
      <c r="EQ43" s="422"/>
      <c r="ER43" s="422"/>
      <c r="ES43" s="422"/>
      <c r="ET43" s="422"/>
      <c r="EU43" s="422"/>
      <c r="EV43" s="422"/>
      <c r="EW43" s="422"/>
      <c r="EX43" s="422"/>
      <c r="EY43" s="422"/>
      <c r="EZ43" s="422"/>
      <c r="FA43" s="422"/>
      <c r="FB43" s="422"/>
      <c r="FC43" s="422"/>
      <c r="FD43" s="422"/>
      <c r="FE43" s="422"/>
      <c r="FF43" s="422"/>
      <c r="FG43" s="422"/>
      <c r="FH43" s="422"/>
      <c r="FI43" s="422"/>
      <c r="FJ43" s="422"/>
      <c r="FK43" s="422"/>
      <c r="FL43" s="422"/>
      <c r="FM43" s="422"/>
      <c r="FN43" s="422"/>
      <c r="FO43" s="422"/>
      <c r="FP43" s="422"/>
      <c r="FQ43" s="422"/>
      <c r="FR43" s="422"/>
      <c r="FS43" s="422"/>
      <c r="FT43" s="422"/>
      <c r="FU43" s="422"/>
      <c r="FV43" s="422"/>
      <c r="FW43" s="422"/>
      <c r="FX43" s="422"/>
      <c r="FY43" s="422"/>
      <c r="FZ43" s="422"/>
      <c r="GA43" s="422"/>
      <c r="GB43" s="422"/>
      <c r="GC43" s="422"/>
      <c r="GD43" s="422"/>
      <c r="GE43" s="422"/>
      <c r="GF43" s="422"/>
      <c r="GG43" s="422"/>
      <c r="GH43" s="422"/>
      <c r="GI43" s="422"/>
      <c r="GJ43" s="422"/>
      <c r="GK43" s="422"/>
      <c r="GL43" s="422"/>
      <c r="GM43" s="422"/>
      <c r="GN43" s="422"/>
      <c r="GO43" s="422"/>
      <c r="GP43" s="422"/>
      <c r="GQ43" s="422"/>
      <c r="GR43" s="422"/>
      <c r="GS43" s="422"/>
      <c r="GT43" s="422"/>
      <c r="GU43" s="422"/>
      <c r="GV43" s="422"/>
      <c r="GW43" s="422"/>
      <c r="GX43" s="422"/>
      <c r="GY43" s="422"/>
      <c r="GZ43" s="422"/>
      <c r="HA43" s="422"/>
      <c r="HB43" s="422"/>
      <c r="HC43" s="422"/>
      <c r="HD43" s="422"/>
      <c r="HE43" s="422"/>
      <c r="HF43" s="422"/>
      <c r="HG43" s="422"/>
      <c r="HH43" s="422"/>
      <c r="HI43" s="422"/>
      <c r="HJ43" s="422"/>
      <c r="HK43" s="422"/>
      <c r="HL43" s="422"/>
      <c r="HM43" s="422"/>
      <c r="HN43" s="422"/>
      <c r="HO43" s="422"/>
      <c r="HP43" s="422"/>
      <c r="HQ43" s="422"/>
      <c r="HR43" s="422"/>
      <c r="HS43" s="422"/>
      <c r="HT43" s="422"/>
      <c r="HU43" s="422"/>
      <c r="HV43" s="422"/>
      <c r="HW43" s="422"/>
      <c r="HX43" s="422"/>
      <c r="HY43" s="422"/>
      <c r="HZ43" s="422"/>
      <c r="IA43" s="422"/>
      <c r="IB43" s="422"/>
      <c r="IC43" s="422"/>
      <c r="ID43" s="422"/>
      <c r="IE43" s="422"/>
      <c r="IF43" s="422"/>
      <c r="IG43" s="422"/>
      <c r="IH43" s="422"/>
      <c r="II43" s="422"/>
      <c r="IJ43" s="422"/>
      <c r="IK43" s="422"/>
      <c r="IL43" s="422"/>
      <c r="IM43" s="422"/>
      <c r="IN43" s="422"/>
      <c r="IO43" s="422"/>
      <c r="IP43" s="422"/>
    </row>
    <row r="44" spans="1:250" s="59" customFormat="1" ht="12.75" customHeight="1" x14ac:dyDescent="0.2">
      <c r="A44" s="419" t="s">
        <v>264</v>
      </c>
      <c r="B44" s="455" t="s">
        <v>263</v>
      </c>
      <c r="C44" s="455"/>
      <c r="D44" s="455"/>
      <c r="E44" s="455"/>
      <c r="F44" s="455"/>
      <c r="G44" s="455"/>
      <c r="H44" s="455"/>
      <c r="I44" s="419" t="s">
        <v>260</v>
      </c>
      <c r="J44" s="420" t="s">
        <v>590</v>
      </c>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2"/>
      <c r="CD44" s="422"/>
      <c r="CE44" s="422"/>
      <c r="CF44" s="422"/>
      <c r="CG44" s="422"/>
      <c r="CH44" s="422"/>
      <c r="CI44" s="422"/>
      <c r="CJ44" s="422"/>
      <c r="CK44" s="422"/>
      <c r="CL44" s="422"/>
      <c r="CM44" s="422"/>
      <c r="CN44" s="422"/>
      <c r="CO44" s="422"/>
      <c r="CP44" s="422"/>
      <c r="CQ44" s="422"/>
      <c r="CR44" s="422"/>
      <c r="CS44" s="422"/>
      <c r="CT44" s="422"/>
      <c r="CU44" s="422"/>
      <c r="CV44" s="422"/>
      <c r="CW44" s="422"/>
      <c r="CX44" s="422"/>
      <c r="CY44" s="422"/>
      <c r="CZ44" s="422"/>
      <c r="DA44" s="422"/>
      <c r="DB44" s="422"/>
      <c r="DC44" s="422"/>
      <c r="DD44" s="422"/>
      <c r="DE44" s="422"/>
      <c r="DF44" s="422"/>
      <c r="DG44" s="422"/>
      <c r="DH44" s="422"/>
      <c r="DI44" s="422"/>
      <c r="DJ44" s="422"/>
      <c r="DK44" s="422"/>
      <c r="DL44" s="422"/>
      <c r="DM44" s="422"/>
      <c r="DN44" s="422"/>
      <c r="DO44" s="422"/>
      <c r="DP44" s="422"/>
      <c r="DQ44" s="422"/>
      <c r="DR44" s="422"/>
      <c r="DS44" s="422"/>
      <c r="DT44" s="422"/>
      <c r="DU44" s="422"/>
      <c r="DV44" s="422"/>
      <c r="DW44" s="422"/>
      <c r="DX44" s="422"/>
      <c r="DY44" s="422"/>
      <c r="DZ44" s="422"/>
      <c r="EA44" s="422"/>
      <c r="EB44" s="422"/>
      <c r="EC44" s="422"/>
      <c r="ED44" s="422"/>
      <c r="EE44" s="422"/>
      <c r="EF44" s="422"/>
      <c r="EG44" s="422"/>
      <c r="EH44" s="422"/>
      <c r="EI44" s="422"/>
      <c r="EJ44" s="422"/>
      <c r="EK44" s="422"/>
      <c r="EL44" s="422"/>
      <c r="EM44" s="422"/>
      <c r="EN44" s="422"/>
      <c r="EO44" s="422"/>
      <c r="EP44" s="422"/>
      <c r="EQ44" s="422"/>
      <c r="ER44" s="422"/>
      <c r="ES44" s="422"/>
      <c r="ET44" s="422"/>
      <c r="EU44" s="422"/>
      <c r="EV44" s="422"/>
      <c r="EW44" s="422"/>
      <c r="EX44" s="422"/>
      <c r="EY44" s="422"/>
      <c r="EZ44" s="422"/>
      <c r="FA44" s="422"/>
      <c r="FB44" s="422"/>
      <c r="FC44" s="422"/>
      <c r="FD44" s="422"/>
      <c r="FE44" s="422"/>
      <c r="FF44" s="422"/>
      <c r="FG44" s="422"/>
      <c r="FH44" s="422"/>
      <c r="FI44" s="422"/>
      <c r="FJ44" s="422"/>
      <c r="FK44" s="422"/>
      <c r="FL44" s="422"/>
      <c r="FM44" s="422"/>
      <c r="FN44" s="422"/>
      <c r="FO44" s="422"/>
      <c r="FP44" s="422"/>
      <c r="FQ44" s="422"/>
      <c r="FR44" s="422"/>
      <c r="FS44" s="422"/>
      <c r="FT44" s="422"/>
      <c r="FU44" s="422"/>
      <c r="FV44" s="422"/>
      <c r="FW44" s="422"/>
      <c r="FX44" s="422"/>
      <c r="FY44" s="422"/>
      <c r="FZ44" s="422"/>
      <c r="GA44" s="422"/>
      <c r="GB44" s="422"/>
      <c r="GC44" s="422"/>
      <c r="GD44" s="422"/>
      <c r="GE44" s="422"/>
      <c r="GF44" s="422"/>
      <c r="GG44" s="422"/>
      <c r="GH44" s="422"/>
      <c r="GI44" s="422"/>
      <c r="GJ44" s="422"/>
      <c r="GK44" s="422"/>
      <c r="GL44" s="422"/>
      <c r="GM44" s="422"/>
      <c r="GN44" s="422"/>
      <c r="GO44" s="422"/>
      <c r="GP44" s="422"/>
      <c r="GQ44" s="422"/>
      <c r="GR44" s="422"/>
      <c r="GS44" s="422"/>
      <c r="GT44" s="422"/>
      <c r="GU44" s="422"/>
      <c r="GV44" s="422"/>
      <c r="GW44" s="422"/>
      <c r="GX44" s="422"/>
      <c r="GY44" s="422"/>
      <c r="GZ44" s="422"/>
      <c r="HA44" s="422"/>
      <c r="HB44" s="422"/>
      <c r="HC44" s="422"/>
      <c r="HD44" s="422"/>
      <c r="HE44" s="422"/>
      <c r="HF44" s="422"/>
      <c r="HG44" s="422"/>
      <c r="HH44" s="422"/>
      <c r="HI44" s="422"/>
      <c r="HJ44" s="422"/>
      <c r="HK44" s="422"/>
      <c r="HL44" s="422"/>
      <c r="HM44" s="422"/>
      <c r="HN44" s="422"/>
      <c r="HO44" s="422"/>
      <c r="HP44" s="422"/>
      <c r="HQ44" s="422"/>
      <c r="HR44" s="422"/>
      <c r="HS44" s="422"/>
      <c r="HT44" s="422"/>
      <c r="HU44" s="422"/>
      <c r="HV44" s="422"/>
      <c r="HW44" s="422"/>
      <c r="HX44" s="422"/>
      <c r="HY44" s="422"/>
      <c r="HZ44" s="422"/>
      <c r="IA44" s="422"/>
      <c r="IB44" s="422"/>
      <c r="IC44" s="422"/>
      <c r="ID44" s="422"/>
      <c r="IE44" s="422"/>
      <c r="IF44" s="422"/>
      <c r="IG44" s="422"/>
      <c r="IH44" s="422"/>
      <c r="II44" s="422"/>
      <c r="IJ44" s="422"/>
      <c r="IK44" s="422"/>
      <c r="IL44" s="422"/>
      <c r="IM44" s="422"/>
      <c r="IN44" s="422"/>
      <c r="IO44" s="422"/>
      <c r="IP44" s="422"/>
    </row>
    <row r="45" spans="1:250" s="59" customFormat="1" ht="12.75" customHeight="1" x14ac:dyDescent="0.2">
      <c r="A45" s="419" t="s">
        <v>262</v>
      </c>
      <c r="B45" s="455" t="s">
        <v>261</v>
      </c>
      <c r="C45" s="455"/>
      <c r="D45" s="455"/>
      <c r="E45" s="455"/>
      <c r="F45" s="455"/>
      <c r="G45" s="455"/>
      <c r="H45" s="455"/>
      <c r="I45" s="419" t="s">
        <v>260</v>
      </c>
      <c r="J45" s="420" t="s">
        <v>590</v>
      </c>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row>
    <row r="46" spans="1:250" s="59" customFormat="1" ht="23.25" customHeight="1" x14ac:dyDescent="0.2">
      <c r="A46" s="419" t="s">
        <v>259</v>
      </c>
      <c r="B46" s="455" t="s">
        <v>258</v>
      </c>
      <c r="C46" s="455"/>
      <c r="D46" s="455"/>
      <c r="E46" s="455"/>
      <c r="F46" s="455"/>
      <c r="G46" s="455"/>
      <c r="H46" s="455"/>
      <c r="I46" s="419" t="s">
        <v>255</v>
      </c>
      <c r="J46" s="420" t="s">
        <v>590</v>
      </c>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row>
    <row r="47" spans="1:250" s="59" customFormat="1" ht="27" customHeight="1" x14ac:dyDescent="0.2">
      <c r="A47" s="419" t="s">
        <v>257</v>
      </c>
      <c r="B47" s="455" t="s">
        <v>256</v>
      </c>
      <c r="C47" s="455"/>
      <c r="D47" s="455"/>
      <c r="E47" s="455"/>
      <c r="F47" s="455"/>
      <c r="G47" s="455"/>
      <c r="H47" s="455"/>
      <c r="I47" s="419" t="s">
        <v>255</v>
      </c>
      <c r="J47" s="420" t="s">
        <v>590</v>
      </c>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row>
    <row r="48" spans="1:250" s="59" customFormat="1" ht="12.75" customHeight="1" x14ac:dyDescent="0.2">
      <c r="A48" s="419" t="s">
        <v>614</v>
      </c>
      <c r="B48" s="455" t="s">
        <v>615</v>
      </c>
      <c r="C48" s="455"/>
      <c r="D48" s="455"/>
      <c r="E48" s="455"/>
      <c r="F48" s="455"/>
      <c r="G48" s="455"/>
      <c r="H48" s="455"/>
      <c r="I48" s="419" t="s">
        <v>255</v>
      </c>
      <c r="J48" s="420" t="s">
        <v>590</v>
      </c>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row>
    <row r="49" spans="1:34" s="59" customFormat="1" ht="27" customHeight="1" x14ac:dyDescent="0.2">
      <c r="A49" s="419" t="s">
        <v>616</v>
      </c>
      <c r="B49" s="455" t="s">
        <v>617</v>
      </c>
      <c r="C49" s="455"/>
      <c r="D49" s="455"/>
      <c r="E49" s="455"/>
      <c r="F49" s="455"/>
      <c r="G49" s="455"/>
      <c r="H49" s="455"/>
      <c r="I49" s="419" t="s">
        <v>274</v>
      </c>
      <c r="J49" s="420" t="s">
        <v>598</v>
      </c>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row>
    <row r="50" spans="1:34" s="59" customFormat="1" ht="24.75" customHeight="1" x14ac:dyDescent="0.2">
      <c r="A50" s="420" t="s">
        <v>618</v>
      </c>
      <c r="B50" s="460" t="s">
        <v>619</v>
      </c>
      <c r="C50" s="455"/>
      <c r="D50" s="455"/>
      <c r="E50" s="455"/>
      <c r="F50" s="455"/>
      <c r="G50" s="455"/>
      <c r="H50" s="455"/>
      <c r="I50" s="419" t="s">
        <v>33</v>
      </c>
      <c r="J50" s="420" t="s">
        <v>598</v>
      </c>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row>
    <row r="51" spans="1:34" s="59" customFormat="1" ht="12.75" customHeight="1" x14ac:dyDescent="0.2">
      <c r="A51" s="461" t="s">
        <v>254</v>
      </c>
      <c r="B51" s="461"/>
      <c r="C51" s="461"/>
      <c r="D51" s="461"/>
      <c r="E51" s="461"/>
      <c r="F51" s="461"/>
      <c r="G51" s="461"/>
      <c r="H51" s="461"/>
      <c r="I51" s="461"/>
      <c r="J51" s="46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row>
    <row r="52" spans="1:34" s="59" customFormat="1" ht="12.75" customHeight="1" x14ac:dyDescent="0.2">
      <c r="A52" s="419" t="s">
        <v>253</v>
      </c>
      <c r="B52" s="462" t="s">
        <v>252</v>
      </c>
      <c r="C52" s="462"/>
      <c r="D52" s="462"/>
      <c r="E52" s="462"/>
      <c r="F52" s="462"/>
      <c r="G52" s="462"/>
      <c r="H52" s="462"/>
      <c r="I52" s="462"/>
      <c r="J52" s="462"/>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row>
    <row r="53" spans="1:34" s="59" customFormat="1" x14ac:dyDescent="0.2">
      <c r="A53" s="419" t="s">
        <v>251</v>
      </c>
      <c r="B53" s="462"/>
      <c r="C53" s="462"/>
      <c r="D53" s="462"/>
      <c r="E53" s="462"/>
      <c r="F53" s="462"/>
      <c r="G53" s="462"/>
      <c r="H53" s="462"/>
      <c r="I53" s="462"/>
      <c r="J53" s="462"/>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row>
    <row r="54" spans="1:34" s="59" customFormat="1" ht="12.75" customHeight="1" x14ac:dyDescent="0.2">
      <c r="A54" s="419" t="s">
        <v>250</v>
      </c>
      <c r="B54" s="462"/>
      <c r="C54" s="462"/>
      <c r="D54" s="462"/>
      <c r="E54" s="462"/>
      <c r="F54" s="462"/>
      <c r="G54" s="462"/>
      <c r="H54" s="462"/>
      <c r="I54" s="462"/>
      <c r="J54" s="462"/>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row>
    <row r="55" spans="1:34" s="59" customFormat="1" ht="12.75" customHeight="1" x14ac:dyDescent="0.2">
      <c r="A55" s="419" t="s">
        <v>249</v>
      </c>
      <c r="B55" s="462"/>
      <c r="C55" s="462"/>
      <c r="D55" s="462"/>
      <c r="E55" s="462"/>
      <c r="F55" s="462"/>
      <c r="G55" s="462"/>
      <c r="H55" s="462"/>
      <c r="I55" s="462"/>
      <c r="J55" s="462"/>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row>
    <row r="56" spans="1:34" s="59" customFormat="1" ht="25.5" customHeight="1" x14ac:dyDescent="0.2">
      <c r="A56" s="464" t="s">
        <v>620</v>
      </c>
      <c r="B56" s="465"/>
      <c r="C56" s="465"/>
      <c r="D56" s="465"/>
      <c r="E56" s="465"/>
      <c r="F56" s="465"/>
      <c r="G56" s="465"/>
      <c r="H56" s="465"/>
      <c r="I56" s="465"/>
      <c r="J56" s="466"/>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row>
    <row r="57" spans="1:34" s="59" customFormat="1" x14ac:dyDescent="0.2">
      <c r="A57" s="232"/>
      <c r="B57" s="232"/>
      <c r="C57" s="232"/>
      <c r="D57" s="232"/>
      <c r="E57" s="232"/>
      <c r="F57" s="232"/>
      <c r="G57" s="232"/>
      <c r="H57" s="232"/>
      <c r="I57" s="232"/>
      <c r="J57" s="232"/>
      <c r="K57" s="60"/>
      <c r="L57" s="60"/>
      <c r="M57" s="60"/>
      <c r="N57" s="60"/>
      <c r="O57" s="60"/>
      <c r="P57" s="60"/>
      <c r="Q57" s="60"/>
      <c r="R57" s="60"/>
      <c r="S57" s="60"/>
      <c r="T57" s="60"/>
      <c r="U57" s="60"/>
      <c r="V57" s="60"/>
    </row>
    <row r="58" spans="1:34" s="62" customFormat="1" ht="37.5" customHeight="1" x14ac:dyDescent="0.25">
      <c r="A58" s="590" t="s">
        <v>248</v>
      </c>
      <c r="B58" s="591"/>
      <c r="C58" s="591"/>
      <c r="D58" s="591"/>
      <c r="E58" s="591"/>
      <c r="F58" s="401"/>
      <c r="G58" s="401"/>
      <c r="H58" s="401"/>
      <c r="I58" s="401"/>
      <c r="J58" s="401"/>
      <c r="K58" s="63"/>
      <c r="L58" s="63"/>
      <c r="M58" s="63"/>
      <c r="N58" s="63"/>
      <c r="O58" s="63"/>
      <c r="P58" s="63"/>
      <c r="Q58" s="63"/>
      <c r="R58" s="63"/>
      <c r="S58" s="63"/>
      <c r="T58" s="63"/>
      <c r="U58" s="63"/>
      <c r="V58" s="63"/>
    </row>
    <row r="59" spans="1:34" s="59" customFormat="1" ht="409.5" customHeight="1" x14ac:dyDescent="0.2">
      <c r="A59" s="536" t="s">
        <v>621</v>
      </c>
      <c r="B59" s="592"/>
      <c r="C59" s="592"/>
      <c r="D59" s="592"/>
      <c r="E59" s="592"/>
      <c r="F59" s="592"/>
      <c r="G59" s="592"/>
      <c r="H59" s="592"/>
      <c r="I59" s="592"/>
      <c r="J59" s="592"/>
      <c r="K59" s="60"/>
      <c r="L59" s="60"/>
      <c r="M59" s="60"/>
      <c r="N59" s="60"/>
      <c r="O59" s="60"/>
      <c r="P59" s="60"/>
      <c r="Q59" s="60"/>
      <c r="R59" s="60"/>
      <c r="S59" s="60"/>
      <c r="T59" s="60"/>
      <c r="U59" s="60"/>
      <c r="V59" s="60"/>
    </row>
    <row r="60" spans="1:34" s="59" customFormat="1" ht="408.75" customHeight="1" x14ac:dyDescent="0.2">
      <c r="A60" s="536" t="s">
        <v>247</v>
      </c>
      <c r="B60" s="536"/>
      <c r="C60" s="536"/>
      <c r="D60" s="536"/>
      <c r="E60" s="536"/>
      <c r="F60" s="536"/>
      <c r="G60" s="536"/>
      <c r="H60" s="536"/>
      <c r="I60" s="536"/>
      <c r="J60" s="536"/>
      <c r="K60" s="60"/>
      <c r="L60" s="60"/>
      <c r="M60" s="60"/>
      <c r="N60" s="60"/>
      <c r="O60" s="60"/>
      <c r="P60" s="60"/>
      <c r="Q60" s="60"/>
      <c r="R60" s="60"/>
      <c r="S60" s="60"/>
      <c r="T60" s="60"/>
      <c r="U60" s="60"/>
      <c r="V60" s="60"/>
    </row>
    <row r="61" spans="1:34" s="59" customFormat="1" ht="393" customHeight="1" x14ac:dyDescent="0.2">
      <c r="A61" s="589" t="s">
        <v>246</v>
      </c>
      <c r="B61" s="589"/>
      <c r="C61" s="589"/>
      <c r="D61" s="589"/>
      <c r="E61" s="589"/>
      <c r="F61" s="589"/>
      <c r="G61" s="589"/>
      <c r="H61" s="589"/>
      <c r="I61" s="589"/>
      <c r="J61" s="589"/>
    </row>
    <row r="62" spans="1:34" s="59" customFormat="1" ht="247.5" customHeight="1" x14ac:dyDescent="0.2">
      <c r="A62" s="536" t="s">
        <v>588</v>
      </c>
      <c r="B62" s="536"/>
      <c r="C62" s="536"/>
      <c r="D62" s="536"/>
      <c r="E62" s="536"/>
      <c r="F62" s="536"/>
      <c r="G62" s="536"/>
      <c r="H62" s="536"/>
      <c r="I62" s="536"/>
      <c r="J62" s="536"/>
    </row>
    <row r="63" spans="1:34" s="59" customFormat="1" ht="119.1" customHeight="1" x14ac:dyDescent="0.2">
      <c r="A63" s="536" t="s">
        <v>589</v>
      </c>
      <c r="B63" s="536"/>
      <c r="C63" s="536"/>
      <c r="D63" s="536"/>
      <c r="E63" s="536"/>
      <c r="F63" s="536"/>
      <c r="G63" s="536"/>
      <c r="H63" s="536"/>
      <c r="I63" s="536"/>
      <c r="J63" s="536"/>
    </row>
  </sheetData>
  <sheetProtection algorithmName="SHA-512" hashValue="PsZX78oJ3+wttnGwfpeSofrutkKH+ctj309eSmWA+QHSF52JtIeY6Sf4Ll2dLA3OuOmEGvtzYpjwAzbn5Aa4cA==" saltValue="TnFz6NY1W/in/aRm3cDrYg==" spinCount="100000" sheet="1" objects="1" scenarios="1" selectLockedCells="1" selectUnlockedCells="1"/>
  <mergeCells count="53">
    <mergeCell ref="A56:J56"/>
    <mergeCell ref="B48:H48"/>
    <mergeCell ref="B49:H49"/>
    <mergeCell ref="B50:H50"/>
    <mergeCell ref="A51:J51"/>
    <mergeCell ref="B52:J55"/>
    <mergeCell ref="B43:H43"/>
    <mergeCell ref="B44:H44"/>
    <mergeCell ref="B45:H45"/>
    <mergeCell ref="B46:H46"/>
    <mergeCell ref="B47:H47"/>
    <mergeCell ref="B38:H38"/>
    <mergeCell ref="B39:H39"/>
    <mergeCell ref="B40:H40"/>
    <mergeCell ref="A41:J41"/>
    <mergeCell ref="B42:H42"/>
    <mergeCell ref="B33:H33"/>
    <mergeCell ref="B34:H34"/>
    <mergeCell ref="B35:H35"/>
    <mergeCell ref="B36:H36"/>
    <mergeCell ref="B37:H37"/>
    <mergeCell ref="B28:H28"/>
    <mergeCell ref="B29:H29"/>
    <mergeCell ref="B30:H30"/>
    <mergeCell ref="B31:H31"/>
    <mergeCell ref="B32:H32"/>
    <mergeCell ref="A23:J23"/>
    <mergeCell ref="A24:J24"/>
    <mergeCell ref="A25:J25"/>
    <mergeCell ref="B26:H26"/>
    <mergeCell ref="B27:H27"/>
    <mergeCell ref="A9:J9"/>
    <mergeCell ref="A1:J1"/>
    <mergeCell ref="A2:J2"/>
    <mergeCell ref="A3:J3"/>
    <mergeCell ref="A4:J4"/>
    <mergeCell ref="A5:J5"/>
    <mergeCell ref="A6:J6"/>
    <mergeCell ref="A7:J7"/>
    <mergeCell ref="A8:J8"/>
    <mergeCell ref="A10:J10"/>
    <mergeCell ref="A11:J11"/>
    <mergeCell ref="A12:J12"/>
    <mergeCell ref="A14:J16"/>
    <mergeCell ref="B18:D18"/>
    <mergeCell ref="E18:F18"/>
    <mergeCell ref="G18:J18"/>
    <mergeCell ref="A61:J61"/>
    <mergeCell ref="A62:J62"/>
    <mergeCell ref="A63:J63"/>
    <mergeCell ref="A58:E58"/>
    <mergeCell ref="A59:J59"/>
    <mergeCell ref="A60:J60"/>
  </mergeCells>
  <pageMargins left="0.78740157480314965" right="0.78740157480314965" top="0.78740157480314965" bottom="0.78740157480314965" header="0.51181102362204722" footer="0.51181102362204722"/>
  <pageSetup paperSize="9" scale="70" orientation="portrait" r:id="rId1"/>
  <headerFooter alignWithMargins="0"/>
  <rowBreaks count="2" manualBreakCount="2">
    <brk id="50" max="9" man="1"/>
    <brk id="5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56</xdr:row>
                    <xdr:rowOff>0</xdr:rowOff>
                  </from>
                  <to>
                    <xdr:col>1</xdr:col>
                    <xdr:colOff>314325</xdr:colOff>
                    <xdr:row>57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390525</xdr:colOff>
                    <xdr:row>56</xdr:row>
                    <xdr:rowOff>0</xdr:rowOff>
                  </from>
                  <to>
                    <xdr:col>2</xdr:col>
                    <xdr:colOff>133350</xdr:colOff>
                    <xdr:row>57</xdr:row>
                    <xdr:rowOff>28575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2</xdr:col>
                    <xdr:colOff>152400</xdr:colOff>
                    <xdr:row>56</xdr:row>
                    <xdr:rowOff>0</xdr:rowOff>
                  </from>
                  <to>
                    <xdr:col>2</xdr:col>
                    <xdr:colOff>695325</xdr:colOff>
                    <xdr:row>57</xdr:row>
                    <xdr:rowOff>28575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0</xdr:colOff>
                    <xdr:row>22</xdr:row>
                    <xdr:rowOff>47625</xdr:rowOff>
                  </from>
                  <to>
                    <xdr:col>1</xdr:col>
                    <xdr:colOff>314325</xdr:colOff>
                    <xdr:row>23</xdr:row>
                    <xdr:rowOff>95250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390525</xdr:colOff>
                    <xdr:row>22</xdr:row>
                    <xdr:rowOff>47625</xdr:rowOff>
                  </from>
                  <to>
                    <xdr:col>1</xdr:col>
                    <xdr:colOff>752475</xdr:colOff>
                    <xdr:row>23</xdr:row>
                    <xdr:rowOff>95250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2</xdr:col>
                    <xdr:colOff>152400</xdr:colOff>
                    <xdr:row>22</xdr:row>
                    <xdr:rowOff>47625</xdr:rowOff>
                  </from>
                  <to>
                    <xdr:col>2</xdr:col>
                    <xdr:colOff>695325</xdr:colOff>
                    <xdr:row>23</xdr:row>
                    <xdr:rowOff>95250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0</xdr:colOff>
                    <xdr:row>22</xdr:row>
                    <xdr:rowOff>47625</xdr:rowOff>
                  </from>
                  <to>
                    <xdr:col>1</xdr:col>
                    <xdr:colOff>314325</xdr:colOff>
                    <xdr:row>23</xdr:row>
                    <xdr:rowOff>95250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390525</xdr:colOff>
                    <xdr:row>22</xdr:row>
                    <xdr:rowOff>47625</xdr:rowOff>
                  </from>
                  <to>
                    <xdr:col>1</xdr:col>
                    <xdr:colOff>752475</xdr:colOff>
                    <xdr:row>23</xdr:row>
                    <xdr:rowOff>95250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2</xdr:col>
                    <xdr:colOff>152400</xdr:colOff>
                    <xdr:row>22</xdr:row>
                    <xdr:rowOff>47625</xdr:rowOff>
                  </from>
                  <to>
                    <xdr:col>2</xdr:col>
                    <xdr:colOff>695325</xdr:colOff>
                    <xdr:row>23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B0F0"/>
    <pageSetUpPr fitToPage="1"/>
  </sheetPr>
  <dimension ref="A1:IV558"/>
  <sheetViews>
    <sheetView showGridLines="0" tabSelected="1" showWhiteSpace="0" view="pageBreakPreview" zoomScaleNormal="100" zoomScaleSheetLayoutView="100" zoomScalePageLayoutView="90" workbookViewId="0">
      <selection activeCell="H4" sqref="H4:J4"/>
    </sheetView>
  </sheetViews>
  <sheetFormatPr baseColWidth="10" defaultColWidth="11.42578125" defaultRowHeight="12.75" x14ac:dyDescent="0.2"/>
  <cols>
    <col min="1" max="1" width="17" style="168" customWidth="1"/>
    <col min="2" max="2" width="9.28515625" style="168" customWidth="1"/>
    <col min="3" max="4" width="11.42578125" style="168"/>
    <col min="5" max="5" width="12" style="168" bestFit="1" customWidth="1"/>
    <col min="6" max="6" width="13" style="168" customWidth="1"/>
    <col min="7" max="8" width="11.42578125" style="168"/>
    <col min="9" max="9" width="12" style="168" customWidth="1"/>
    <col min="10" max="10" width="25.42578125" style="168" customWidth="1"/>
    <col min="11" max="22" width="11.42578125" style="372"/>
    <col min="23" max="23" width="10.7109375" style="372" customWidth="1"/>
    <col min="24" max="41" width="11.42578125" style="372"/>
    <col min="42" max="16384" width="11.42578125" style="168"/>
  </cols>
  <sheetData>
    <row r="1" spans="1:41" s="156" customFormat="1" x14ac:dyDescent="0.2">
      <c r="A1" s="153"/>
      <c r="B1" s="154"/>
      <c r="C1" s="154"/>
      <c r="D1" s="154"/>
      <c r="E1" s="154"/>
      <c r="F1" s="154"/>
      <c r="G1" s="155"/>
      <c r="H1" s="155"/>
      <c r="I1" s="155"/>
      <c r="J1" s="155"/>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row>
    <row r="2" spans="1:41" s="156" customFormat="1" x14ac:dyDescent="0.2">
      <c r="A2" s="153"/>
      <c r="B2" s="154"/>
      <c r="C2" s="154"/>
      <c r="D2" s="154"/>
      <c r="E2" s="154"/>
      <c r="F2" s="154"/>
      <c r="G2" s="157" t="s">
        <v>322</v>
      </c>
      <c r="H2" s="158"/>
      <c r="I2" s="155"/>
      <c r="J2" s="155"/>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row>
    <row r="3" spans="1:41" s="156" customFormat="1" ht="6" customHeight="1" x14ac:dyDescent="0.2">
      <c r="A3" s="153"/>
      <c r="B3" s="154"/>
      <c r="C3" s="154"/>
      <c r="D3" s="154"/>
      <c r="E3" s="154"/>
      <c r="F3" s="154"/>
      <c r="G3" s="155"/>
      <c r="H3" s="155"/>
      <c r="I3" s="155"/>
      <c r="J3" s="155"/>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row>
    <row r="4" spans="1:41" s="156" customFormat="1" ht="18" customHeight="1" x14ac:dyDescent="0.2">
      <c r="A4" s="153"/>
      <c r="B4" s="76"/>
      <c r="C4" s="76"/>
      <c r="D4" s="76"/>
      <c r="E4" s="76"/>
      <c r="F4" s="76"/>
      <c r="G4" s="159" t="s">
        <v>321</v>
      </c>
      <c r="H4" s="508"/>
      <c r="I4" s="509"/>
      <c r="J4" s="509"/>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row>
    <row r="5" spans="1:41" s="156" customFormat="1" ht="12.6" customHeight="1" x14ac:dyDescent="0.2">
      <c r="A5" s="153"/>
      <c r="B5" s="76"/>
      <c r="C5" s="76"/>
      <c r="D5" s="76"/>
      <c r="E5" s="76"/>
      <c r="F5" s="76"/>
      <c r="G5" s="155"/>
      <c r="H5" s="155"/>
      <c r="I5" s="155"/>
      <c r="J5" s="155"/>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41" s="156" customFormat="1" ht="18" customHeight="1" x14ac:dyDescent="0.2">
      <c r="A6" s="153"/>
      <c r="B6" s="154"/>
      <c r="C6" s="154"/>
      <c r="D6" s="154"/>
      <c r="E6" s="154"/>
      <c r="F6" s="154"/>
      <c r="G6" s="159" t="s">
        <v>320</v>
      </c>
      <c r="H6" s="508"/>
      <c r="I6" s="509"/>
      <c r="J6" s="509"/>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row>
    <row r="7" spans="1:41" s="156" customFormat="1" ht="9.75" customHeight="1" x14ac:dyDescent="0.2">
      <c r="A7" s="105"/>
      <c r="B7" s="160"/>
      <c r="C7" s="160"/>
      <c r="D7" s="160"/>
      <c r="E7" s="160"/>
      <c r="F7" s="154"/>
      <c r="G7" s="161" t="s">
        <v>319</v>
      </c>
      <c r="H7" s="155"/>
      <c r="I7" s="162"/>
      <c r="J7" s="16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row>
    <row r="8" spans="1:41" s="156" customFormat="1" ht="18" customHeight="1" x14ac:dyDescent="0.2">
      <c r="A8" s="104"/>
      <c r="B8" s="160"/>
      <c r="C8" s="160"/>
      <c r="D8" s="160"/>
      <c r="E8" s="160"/>
      <c r="F8" s="154"/>
      <c r="G8" s="159" t="s">
        <v>318</v>
      </c>
      <c r="H8" s="508"/>
      <c r="I8" s="509"/>
      <c r="J8" s="509"/>
      <c r="K8" s="372"/>
      <c r="L8" s="373"/>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row>
    <row r="9" spans="1:41" s="156" customFormat="1" ht="6" customHeight="1" x14ac:dyDescent="0.2">
      <c r="A9" s="104"/>
      <c r="B9" s="160"/>
      <c r="C9" s="160"/>
      <c r="D9" s="160"/>
      <c r="E9" s="160"/>
      <c r="F9" s="154"/>
      <c r="G9" s="163"/>
      <c r="H9" s="162"/>
      <c r="I9" s="162"/>
      <c r="J9" s="162"/>
      <c r="K9" s="372"/>
      <c r="L9" s="373"/>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row>
    <row r="10" spans="1:41" s="156" customFormat="1" ht="18" customHeight="1" x14ac:dyDescent="0.2">
      <c r="A10" s="104"/>
      <c r="B10" s="160"/>
      <c r="C10" s="164"/>
      <c r="D10" s="165" t="str">
        <f>IF(I10="","Unbedingt Vermittlernummer angeben!","")</f>
        <v>Unbedingt Vermittlernummer angeben!</v>
      </c>
      <c r="E10" s="160"/>
      <c r="F10" s="154"/>
      <c r="G10" s="159" t="s">
        <v>317</v>
      </c>
      <c r="H10" s="158"/>
      <c r="I10" s="527"/>
      <c r="J10" s="528"/>
      <c r="K10" s="372"/>
      <c r="L10" s="373"/>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row>
    <row r="11" spans="1:41" s="156" customFormat="1" ht="6" customHeight="1" x14ac:dyDescent="0.2">
      <c r="A11" s="104"/>
      <c r="B11" s="160"/>
      <c r="C11" s="160"/>
      <c r="D11" s="160"/>
      <c r="E11" s="160"/>
      <c r="F11" s="154"/>
      <c r="G11" s="163"/>
      <c r="H11" s="162"/>
      <c r="I11" s="162"/>
      <c r="J11" s="162"/>
      <c r="K11" s="372"/>
      <c r="L11" s="373"/>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row>
    <row r="12" spans="1:41" s="156" customFormat="1" ht="18" customHeight="1" x14ac:dyDescent="0.2">
      <c r="A12" s="104"/>
      <c r="B12" s="160"/>
      <c r="C12" s="160"/>
      <c r="D12" s="160"/>
      <c r="E12" s="160"/>
      <c r="F12" s="154"/>
      <c r="G12" s="159" t="s">
        <v>316</v>
      </c>
      <c r="H12" s="158"/>
      <c r="I12" s="527"/>
      <c r="J12" s="528"/>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row>
    <row r="13" spans="1:41" s="156" customFormat="1" ht="6" customHeight="1" x14ac:dyDescent="0.2">
      <c r="A13" s="166"/>
      <c r="B13" s="160"/>
      <c r="C13" s="160"/>
      <c r="D13" s="160"/>
      <c r="E13" s="160"/>
      <c r="F13" s="160"/>
      <c r="G13" s="162"/>
      <c r="H13" s="162"/>
      <c r="I13" s="162"/>
      <c r="J13" s="16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row>
    <row r="14" spans="1:41" s="156" customFormat="1" ht="18" customHeight="1" x14ac:dyDescent="0.2">
      <c r="A14" s="166"/>
      <c r="B14" s="160"/>
      <c r="C14" s="160"/>
      <c r="D14" s="160"/>
      <c r="E14" s="160"/>
      <c r="F14" s="160"/>
      <c r="G14" s="159" t="s">
        <v>315</v>
      </c>
      <c r="H14" s="162"/>
      <c r="I14" s="127"/>
      <c r="J14" s="167"/>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row>
    <row r="15" spans="1:41" s="156" customFormat="1" ht="6" customHeight="1" x14ac:dyDescent="0.2">
      <c r="A15" s="166"/>
      <c r="B15" s="160"/>
      <c r="C15" s="160"/>
      <c r="D15" s="160"/>
      <c r="E15" s="160"/>
      <c r="F15" s="160"/>
      <c r="G15" s="162"/>
      <c r="H15" s="162"/>
      <c r="I15" s="162"/>
      <c r="J15" s="16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row>
    <row r="16" spans="1:41" s="156" customFormat="1" ht="18" customHeight="1" x14ac:dyDescent="0.2">
      <c r="A16" s="166"/>
      <c r="B16" s="160"/>
      <c r="C16" s="160"/>
      <c r="D16" s="160"/>
      <c r="E16" s="160"/>
      <c r="F16" s="160"/>
      <c r="G16" s="167"/>
      <c r="H16" s="167"/>
      <c r="I16" s="167"/>
      <c r="J16" s="167"/>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row>
    <row r="17" spans="1:41" ht="16.5" customHeight="1" x14ac:dyDescent="0.2">
      <c r="A17" s="154"/>
      <c r="B17" s="160"/>
      <c r="C17" s="160"/>
      <c r="D17" s="160"/>
      <c r="E17" s="160"/>
      <c r="F17" s="160"/>
      <c r="G17" s="159"/>
      <c r="H17" s="167"/>
      <c r="I17" s="167"/>
      <c r="J17" s="167"/>
    </row>
    <row r="18" spans="1:41" ht="5.25" customHeight="1" x14ac:dyDescent="0.2">
      <c r="A18" s="154"/>
      <c r="B18" s="160"/>
      <c r="C18" s="160"/>
      <c r="D18" s="160"/>
      <c r="E18" s="160"/>
      <c r="F18" s="160"/>
      <c r="G18" s="167"/>
      <c r="H18" s="167"/>
      <c r="I18" s="167"/>
      <c r="J18" s="167"/>
    </row>
    <row r="19" spans="1:41" ht="18" customHeight="1" x14ac:dyDescent="0.2">
      <c r="A19" s="169" t="s">
        <v>308</v>
      </c>
      <c r="B19" s="170"/>
      <c r="C19" s="170"/>
      <c r="D19" s="171"/>
      <c r="E19" s="172"/>
      <c r="F19" s="172"/>
      <c r="G19" s="173"/>
      <c r="I19" s="174"/>
      <c r="J19" s="174"/>
      <c r="K19" s="373"/>
      <c r="L19" s="373"/>
      <c r="M19" s="374"/>
    </row>
    <row r="20" spans="1:41" ht="18" customHeight="1" x14ac:dyDescent="0.2">
      <c r="A20" s="169"/>
      <c r="B20" s="170"/>
      <c r="C20" s="170"/>
      <c r="D20" s="171"/>
      <c r="E20" s="172"/>
      <c r="F20" s="172"/>
      <c r="G20" s="173"/>
      <c r="H20" s="247"/>
      <c r="K20" s="373"/>
      <c r="L20" s="373"/>
    </row>
    <row r="21" spans="1:41" ht="18" customHeight="1" x14ac:dyDescent="0.2">
      <c r="A21" s="175" t="s">
        <v>366</v>
      </c>
      <c r="B21" s="170"/>
      <c r="C21" s="170"/>
      <c r="D21" s="171"/>
      <c r="E21" s="172"/>
      <c r="F21" s="172"/>
      <c r="G21" s="173"/>
      <c r="H21" s="174"/>
      <c r="I21" s="174"/>
      <c r="J21" s="174"/>
      <c r="K21" s="373"/>
      <c r="L21" s="373"/>
    </row>
    <row r="22" spans="1:41" s="158" customFormat="1" x14ac:dyDescent="0.2">
      <c r="A22" s="531" t="s">
        <v>364</v>
      </c>
      <c r="B22" s="532"/>
      <c r="C22" s="532"/>
      <c r="D22" s="532"/>
      <c r="E22" s="532"/>
      <c r="F22" s="532"/>
      <c r="G22" s="532"/>
      <c r="H22" s="532"/>
      <c r="I22" s="532"/>
      <c r="J22" s="176" t="str">
        <f>IF(A22="","Bitte Auswahl treffen.","")</f>
        <v/>
      </c>
      <c r="K22" s="375"/>
      <c r="L22" s="375"/>
      <c r="M22" s="376"/>
      <c r="N22" s="376"/>
      <c r="O22" s="376"/>
      <c r="P22" s="376"/>
      <c r="Q22" s="376"/>
      <c r="R22" s="376"/>
      <c r="S22" s="376"/>
      <c r="T22" s="376"/>
      <c r="U22" s="376"/>
      <c r="V22" s="376"/>
      <c r="W22" s="376"/>
      <c r="X22" s="376"/>
      <c r="Y22" s="376"/>
      <c r="Z22" s="376"/>
      <c r="AA22" s="376"/>
      <c r="AB22" s="376"/>
      <c r="AC22" s="376"/>
      <c r="AD22" s="376" t="s">
        <v>314</v>
      </c>
      <c r="AE22" s="376"/>
      <c r="AF22" s="376"/>
      <c r="AG22" s="376"/>
      <c r="AH22" s="376"/>
      <c r="AI22" s="376"/>
      <c r="AJ22" s="376"/>
      <c r="AK22" s="376"/>
      <c r="AL22" s="376"/>
      <c r="AM22" s="376"/>
      <c r="AN22" s="376"/>
      <c r="AO22" s="376"/>
    </row>
    <row r="23" spans="1:41" s="158" customFormat="1" ht="12" customHeight="1" x14ac:dyDescent="0.2">
      <c r="A23" s="170"/>
      <c r="B23" s="170"/>
      <c r="C23" s="170"/>
      <c r="D23" s="171"/>
      <c r="E23" s="172"/>
      <c r="F23" s="172"/>
      <c r="G23" s="177"/>
      <c r="H23" s="178"/>
      <c r="I23" s="172"/>
      <c r="J23" s="172"/>
      <c r="K23" s="375"/>
      <c r="L23" s="375"/>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row>
    <row r="24" spans="1:41" s="158" customFormat="1" ht="25.5" x14ac:dyDescent="0.2">
      <c r="A24" s="179" t="s">
        <v>295</v>
      </c>
      <c r="B24" s="180" t="s">
        <v>294</v>
      </c>
      <c r="C24" s="445" t="s">
        <v>323</v>
      </c>
      <c r="D24" s="443"/>
      <c r="E24" s="443"/>
      <c r="F24" s="443"/>
      <c r="G24" s="443"/>
      <c r="H24" s="181" t="s">
        <v>293</v>
      </c>
      <c r="I24" s="126" t="s">
        <v>389</v>
      </c>
      <c r="J24" s="170"/>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row>
    <row r="25" spans="1:41" s="158" customFormat="1" ht="6" customHeight="1" x14ac:dyDescent="0.2">
      <c r="A25" s="182"/>
      <c r="B25" s="183"/>
      <c r="C25" s="103"/>
      <c r="D25" s="103"/>
      <c r="E25" s="103"/>
      <c r="F25" s="103"/>
      <c r="G25" s="103"/>
      <c r="H25" s="103"/>
      <c r="I25" s="103"/>
      <c r="J25" s="170"/>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row>
    <row r="26" spans="1:41" s="158" customFormat="1" ht="25.5" customHeight="1" x14ac:dyDescent="0.2">
      <c r="A26" s="103"/>
      <c r="B26" s="180" t="s">
        <v>292</v>
      </c>
      <c r="C26" s="445"/>
      <c r="D26" s="509"/>
      <c r="E26" s="509"/>
      <c r="F26" s="509"/>
      <c r="G26" s="509"/>
      <c r="H26" s="183" t="s">
        <v>313</v>
      </c>
      <c r="I26" s="126"/>
      <c r="J26" s="170"/>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row>
    <row r="27" spans="1:41" s="158" customFormat="1" ht="6" customHeight="1" x14ac:dyDescent="0.2">
      <c r="A27" s="103"/>
      <c r="B27" s="183"/>
      <c r="C27" s="103"/>
      <c r="D27" s="103"/>
      <c r="E27" s="103"/>
      <c r="F27" s="103"/>
      <c r="G27" s="103"/>
      <c r="H27" s="103"/>
      <c r="I27" s="103"/>
      <c r="J27" s="170"/>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row>
    <row r="28" spans="1:41" s="158" customFormat="1" ht="25.5" customHeight="1" x14ac:dyDescent="0.2">
      <c r="A28" s="170"/>
      <c r="B28" s="183" t="s">
        <v>291</v>
      </c>
      <c r="C28" s="122"/>
      <c r="D28" s="183" t="s">
        <v>290</v>
      </c>
      <c r="E28" s="445"/>
      <c r="F28" s="509"/>
      <c r="G28" s="509"/>
      <c r="H28" s="509"/>
      <c r="I28" s="509"/>
      <c r="J28" s="172"/>
      <c r="K28" s="375"/>
      <c r="L28" s="375"/>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row>
    <row r="29" spans="1:41" s="158" customFormat="1" ht="9" customHeight="1" x14ac:dyDescent="0.2">
      <c r="A29" s="170"/>
      <c r="B29" s="103"/>
      <c r="C29" s="103"/>
      <c r="D29" s="103"/>
      <c r="E29" s="103"/>
      <c r="F29" s="103"/>
      <c r="G29" s="103"/>
      <c r="H29" s="103"/>
      <c r="I29" s="103"/>
      <c r="J29" s="172"/>
      <c r="K29" s="375"/>
      <c r="L29" s="375"/>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row>
    <row r="30" spans="1:41" s="158" customFormat="1" ht="25.5" customHeight="1" x14ac:dyDescent="0.2">
      <c r="A30" s="529" t="s">
        <v>312</v>
      </c>
      <c r="B30" s="530"/>
      <c r="C30" s="445"/>
      <c r="D30" s="509"/>
      <c r="E30" s="509"/>
      <c r="F30" s="509"/>
      <c r="G30" s="509"/>
      <c r="H30" s="183"/>
      <c r="I30" s="128"/>
      <c r="J30" s="170"/>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row>
    <row r="31" spans="1:41" s="158" customFormat="1" ht="45.6" customHeight="1" x14ac:dyDescent="0.2">
      <c r="A31" s="103"/>
      <c r="B31" s="183"/>
      <c r="C31" s="533" t="s">
        <v>541</v>
      </c>
      <c r="D31" s="533"/>
      <c r="E31" s="533"/>
      <c r="F31" s="533"/>
      <c r="G31" s="533"/>
      <c r="H31" s="533"/>
      <c r="I31" s="533"/>
      <c r="J31" s="103"/>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row>
    <row r="32" spans="1:41" s="158" customFormat="1" ht="6.6" customHeight="1" x14ac:dyDescent="0.2">
      <c r="A32" s="261"/>
      <c r="B32" s="183"/>
      <c r="C32" s="259"/>
      <c r="D32" s="259"/>
      <c r="E32" s="259"/>
      <c r="F32" s="259"/>
      <c r="G32" s="259"/>
      <c r="H32" s="259"/>
      <c r="I32" s="259"/>
      <c r="J32" s="261"/>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row>
    <row r="33" spans="1:41" s="158" customFormat="1" ht="5.25" customHeight="1" x14ac:dyDescent="0.2">
      <c r="A33" s="170"/>
      <c r="B33" s="103"/>
      <c r="C33" s="103"/>
      <c r="D33" s="103"/>
      <c r="E33" s="103"/>
      <c r="F33" s="103"/>
      <c r="G33" s="103"/>
      <c r="H33" s="103"/>
      <c r="I33" s="103"/>
      <c r="J33" s="172"/>
      <c r="K33" s="375"/>
      <c r="L33" s="375"/>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row>
    <row r="34" spans="1:41" s="158" customFormat="1" ht="24.95" customHeight="1" x14ac:dyDescent="0.2">
      <c r="A34" s="179" t="s">
        <v>548</v>
      </c>
      <c r="B34" s="518" t="s">
        <v>411</v>
      </c>
      <c r="C34" s="519"/>
      <c r="D34" s="270">
        <v>44835</v>
      </c>
      <c r="E34" s="525" t="s">
        <v>412</v>
      </c>
      <c r="F34" s="526"/>
      <c r="G34" s="488" t="s">
        <v>413</v>
      </c>
      <c r="H34" s="489"/>
      <c r="I34" s="489"/>
      <c r="J34" s="172"/>
      <c r="K34" s="375"/>
      <c r="L34" s="375"/>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row>
    <row r="35" spans="1:41" s="158" customFormat="1" ht="9" customHeight="1" x14ac:dyDescent="0.2">
      <c r="A35" s="184"/>
      <c r="B35" s="103"/>
      <c r="C35" s="103"/>
      <c r="D35" s="103"/>
      <c r="E35" s="103"/>
      <c r="F35" s="103"/>
      <c r="G35" s="103"/>
      <c r="H35" s="103"/>
      <c r="I35" s="103"/>
      <c r="J35" s="172"/>
      <c r="K35" s="375"/>
      <c r="L35" s="375"/>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row>
    <row r="36" spans="1:41" s="158" customFormat="1" ht="5.25" customHeight="1" x14ac:dyDescent="0.2">
      <c r="A36" s="185"/>
      <c r="B36" s="186"/>
      <c r="C36" s="186"/>
      <c r="D36" s="186"/>
      <c r="E36" s="186"/>
      <c r="F36" s="186"/>
      <c r="G36" s="186"/>
      <c r="H36" s="186"/>
      <c r="I36" s="186"/>
      <c r="J36" s="187"/>
      <c r="K36" s="375"/>
      <c r="L36" s="375"/>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row>
    <row r="37" spans="1:41" s="158" customFormat="1" ht="29.25" customHeight="1" x14ac:dyDescent="0.2">
      <c r="A37" s="520" t="s">
        <v>549</v>
      </c>
      <c r="B37" s="520"/>
      <c r="C37" s="520"/>
      <c r="D37" s="520"/>
      <c r="E37" s="520"/>
      <c r="F37" s="520"/>
      <c r="G37" s="520"/>
      <c r="H37" s="520"/>
      <c r="I37" s="520"/>
      <c r="J37" s="520"/>
      <c r="K37" s="375"/>
      <c r="L37" s="375"/>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row>
    <row r="38" spans="1:41" s="158" customFormat="1" ht="6" customHeight="1" x14ac:dyDescent="0.2">
      <c r="A38" s="188"/>
      <c r="B38" s="188"/>
      <c r="C38" s="188"/>
      <c r="D38" s="188"/>
      <c r="E38" s="188"/>
      <c r="F38" s="188"/>
      <c r="G38" s="188"/>
      <c r="H38" s="188"/>
      <c r="I38" s="188"/>
      <c r="J38" s="188"/>
      <c r="K38" s="375"/>
      <c r="L38" s="375"/>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row>
    <row r="39" spans="1:41" s="158" customFormat="1" ht="94.9" customHeight="1" x14ac:dyDescent="0.2">
      <c r="A39" s="521" t="s">
        <v>542</v>
      </c>
      <c r="B39" s="522"/>
      <c r="C39" s="522"/>
      <c r="D39" s="522"/>
      <c r="E39" s="522"/>
      <c r="F39" s="522"/>
      <c r="G39" s="522"/>
      <c r="H39" s="522"/>
      <c r="I39" s="522"/>
      <c r="J39" s="522"/>
      <c r="K39" s="375"/>
      <c r="L39" s="375"/>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row>
    <row r="40" spans="1:41" s="158" customFormat="1" ht="6" customHeight="1" x14ac:dyDescent="0.2">
      <c r="A40" s="188"/>
      <c r="B40" s="188"/>
      <c r="C40" s="188"/>
      <c r="D40" s="188"/>
      <c r="E40" s="188"/>
      <c r="F40" s="188"/>
      <c r="G40" s="188"/>
      <c r="H40" s="188"/>
      <c r="I40" s="188"/>
      <c r="J40" s="188"/>
      <c r="K40" s="375"/>
      <c r="L40" s="375"/>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row>
    <row r="41" spans="1:41" s="158" customFormat="1" ht="260.25" customHeight="1" x14ac:dyDescent="0.2">
      <c r="A41" s="523" t="s">
        <v>540</v>
      </c>
      <c r="B41" s="507"/>
      <c r="C41" s="507"/>
      <c r="D41" s="507"/>
      <c r="E41" s="507"/>
      <c r="F41" s="507"/>
      <c r="G41" s="507"/>
      <c r="H41" s="507"/>
      <c r="I41" s="507"/>
      <c r="J41" s="507"/>
      <c r="K41" s="375"/>
      <c r="L41" s="375"/>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row>
    <row r="42" spans="1:41" s="158" customFormat="1" ht="151.15" customHeight="1" thickBot="1" x14ac:dyDescent="0.25">
      <c r="A42" s="524" t="s">
        <v>376</v>
      </c>
      <c r="B42" s="524"/>
      <c r="C42" s="524"/>
      <c r="D42" s="524"/>
      <c r="E42" s="524"/>
      <c r="F42" s="524"/>
      <c r="G42" s="524"/>
      <c r="H42" s="524"/>
      <c r="I42" s="524"/>
      <c r="J42" s="524"/>
      <c r="K42" s="375"/>
      <c r="L42" s="375"/>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row>
    <row r="43" spans="1:41" ht="51.75" customHeight="1" thickBot="1" x14ac:dyDescent="0.25">
      <c r="A43" s="504" t="s">
        <v>311</v>
      </c>
      <c r="B43" s="505"/>
      <c r="C43" s="505"/>
      <c r="D43" s="505"/>
      <c r="E43" s="505"/>
      <c r="F43" s="505"/>
      <c r="G43" s="505"/>
      <c r="H43" s="505"/>
      <c r="I43" s="505"/>
      <c r="J43" s="506"/>
      <c r="K43" s="373"/>
      <c r="L43" s="373"/>
    </row>
    <row r="44" spans="1:41" ht="6" customHeight="1" x14ac:dyDescent="0.2">
      <c r="A44" s="166"/>
      <c r="B44" s="160"/>
      <c r="C44" s="160"/>
      <c r="D44" s="160"/>
      <c r="E44" s="160"/>
      <c r="F44" s="160"/>
      <c r="G44" s="162"/>
      <c r="H44" s="162"/>
      <c r="I44" s="162"/>
      <c r="J44" s="162"/>
    </row>
    <row r="45" spans="1:41" ht="131.25" customHeight="1" thickBot="1" x14ac:dyDescent="0.25">
      <c r="A45" s="502" t="s">
        <v>310</v>
      </c>
      <c r="B45" s="503"/>
      <c r="C45" s="503"/>
      <c r="D45" s="503"/>
      <c r="E45" s="503"/>
      <c r="F45" s="503"/>
      <c r="G45" s="503"/>
      <c r="H45" s="503"/>
      <c r="I45" s="503"/>
      <c r="J45" s="503"/>
      <c r="K45" s="373"/>
      <c r="L45" s="373"/>
    </row>
    <row r="46" spans="1:41" ht="48" customHeight="1" thickBot="1" x14ac:dyDescent="0.25">
      <c r="A46" s="504" t="s">
        <v>550</v>
      </c>
      <c r="B46" s="505"/>
      <c r="C46" s="505"/>
      <c r="D46" s="505"/>
      <c r="E46" s="505"/>
      <c r="F46" s="505"/>
      <c r="G46" s="505"/>
      <c r="H46" s="505"/>
      <c r="I46" s="505"/>
      <c r="J46" s="506"/>
      <c r="K46" s="373"/>
      <c r="L46" s="373"/>
    </row>
    <row r="47" spans="1:41" s="191" customFormat="1" ht="12" customHeight="1" x14ac:dyDescent="0.2">
      <c r="A47" s="189"/>
      <c r="B47" s="189"/>
      <c r="C47" s="189"/>
      <c r="D47" s="189"/>
      <c r="E47" s="189"/>
      <c r="F47" s="189"/>
      <c r="G47" s="189"/>
      <c r="H47" s="189"/>
      <c r="I47" s="189"/>
      <c r="J47" s="190"/>
      <c r="K47" s="375"/>
      <c r="L47" s="375"/>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row>
    <row r="48" spans="1:41" ht="108" customHeight="1" x14ac:dyDescent="0.2">
      <c r="A48" s="507" t="s">
        <v>545</v>
      </c>
      <c r="B48" s="507"/>
      <c r="C48" s="507"/>
      <c r="D48" s="507"/>
      <c r="E48" s="507"/>
      <c r="F48" s="507"/>
      <c r="G48" s="507"/>
      <c r="H48" s="507"/>
      <c r="I48" s="507"/>
      <c r="J48" s="507"/>
      <c r="K48" s="373"/>
      <c r="L48" s="373"/>
    </row>
    <row r="49" spans="1:41" s="156" customFormat="1" ht="10.5" customHeight="1" x14ac:dyDescent="0.2">
      <c r="A49" s="170"/>
      <c r="B49" s="170"/>
      <c r="C49" s="170"/>
      <c r="D49" s="170"/>
      <c r="E49" s="172"/>
      <c r="F49" s="172"/>
      <c r="G49" s="172"/>
      <c r="H49" s="172"/>
      <c r="I49" s="172"/>
      <c r="J49" s="172"/>
      <c r="K49" s="373"/>
      <c r="L49" s="373"/>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row>
    <row r="50" spans="1:41" s="156" customFormat="1" ht="41.25" customHeight="1" x14ac:dyDescent="0.2">
      <c r="A50" s="170" t="s">
        <v>286</v>
      </c>
      <c r="B50" s="508"/>
      <c r="C50" s="509"/>
      <c r="D50" s="509"/>
      <c r="E50" s="510" t="s">
        <v>309</v>
      </c>
      <c r="F50" s="511"/>
      <c r="G50" s="512"/>
      <c r="H50" s="513"/>
      <c r="I50" s="513"/>
      <c r="J50" s="103"/>
      <c r="K50" s="373"/>
      <c r="L50" s="373"/>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row>
    <row r="51" spans="1:41" s="156" customFormat="1" ht="7.5" customHeight="1" x14ac:dyDescent="0.2">
      <c r="A51" s="192"/>
      <c r="B51" s="192"/>
      <c r="C51" s="192"/>
      <c r="D51" s="192"/>
      <c r="E51" s="193"/>
      <c r="F51" s="193"/>
      <c r="G51" s="193"/>
      <c r="H51" s="193"/>
      <c r="I51" s="193"/>
      <c r="J51" s="193"/>
      <c r="K51" s="373"/>
      <c r="L51" s="373"/>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row>
    <row r="52" spans="1:41" s="156" customFormat="1" ht="6" customHeight="1" thickBot="1" x14ac:dyDescent="0.25">
      <c r="A52" s="194"/>
      <c r="B52" s="195"/>
      <c r="C52" s="195"/>
      <c r="D52" s="195"/>
      <c r="E52" s="195"/>
      <c r="F52" s="195"/>
      <c r="G52" s="195"/>
      <c r="H52" s="195"/>
      <c r="I52" s="195"/>
      <c r="J52" s="196"/>
      <c r="K52" s="373"/>
      <c r="L52" s="373"/>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row>
    <row r="53" spans="1:41" s="156" customFormat="1" ht="5.25" customHeight="1" thickTop="1" x14ac:dyDescent="0.2">
      <c r="A53" s="197"/>
      <c r="B53" s="198"/>
      <c r="C53" s="198"/>
      <c r="D53" s="198"/>
      <c r="E53" s="198"/>
      <c r="F53" s="198"/>
      <c r="G53" s="198"/>
      <c r="H53" s="198"/>
      <c r="I53" s="198"/>
      <c r="J53" s="199"/>
      <c r="K53" s="373"/>
      <c r="L53" s="373"/>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row>
    <row r="54" spans="1:41" s="156" customFormat="1" ht="12.75" customHeight="1" x14ac:dyDescent="0.2">
      <c r="A54" s="200" t="str">
        <f>IF(LEN(A22)&gt;30,"Empfangsbestätigung ausgeblendet, da Verzichtsmodell gewählt","Empfangsbestätigung")</f>
        <v>Empfangsbestätigung</v>
      </c>
      <c r="B54" s="103"/>
      <c r="C54" s="103"/>
      <c r="D54" s="103"/>
      <c r="E54" s="103"/>
      <c r="F54" s="103"/>
      <c r="G54" s="103"/>
      <c r="H54" s="103"/>
      <c r="I54" s="103"/>
      <c r="J54" s="102"/>
      <c r="K54" s="373"/>
      <c r="L54" s="373"/>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row>
    <row r="55" spans="1:41" s="156" customFormat="1" ht="12.75" customHeight="1" x14ac:dyDescent="0.2">
      <c r="A55" s="201" t="str">
        <f>IF(LEN(A22)&gt;30,"","Wir (Arbeitgeber) bestätigen mit unserer Unterschrift einen persönlichen Vertragsvorschlag für jede der in der Anmeldung")</f>
        <v>Wir (Arbeitgeber) bestätigen mit unserer Unterschrift einen persönlichen Vertragsvorschlag für jede der in der Anmeldung</v>
      </c>
      <c r="B55" s="103"/>
      <c r="C55" s="103"/>
      <c r="D55" s="103"/>
      <c r="E55" s="103"/>
      <c r="F55" s="103"/>
      <c r="G55" s="103"/>
      <c r="H55" s="103"/>
      <c r="I55" s="103"/>
      <c r="J55" s="102"/>
      <c r="K55" s="373"/>
      <c r="L55" s="373"/>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row>
    <row r="56" spans="1:41" s="156" customFormat="1" ht="6" customHeight="1" x14ac:dyDescent="0.2">
      <c r="A56" s="201"/>
      <c r="B56" s="103"/>
      <c r="C56" s="103"/>
      <c r="D56" s="103"/>
      <c r="E56" s="103"/>
      <c r="F56" s="103"/>
      <c r="G56" s="103"/>
      <c r="H56" s="103"/>
      <c r="I56" s="103"/>
      <c r="J56" s="102"/>
      <c r="K56" s="373"/>
      <c r="L56" s="373"/>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row>
    <row r="57" spans="1:41" s="156" customFormat="1" ht="25.5" customHeight="1" x14ac:dyDescent="0.2">
      <c r="A57" s="201"/>
      <c r="B57" s="103"/>
      <c r="C57" s="103" t="str">
        <f>IF(LEN(A22)&gt;30,"","vom")</f>
        <v>vom</v>
      </c>
      <c r="D57" s="514"/>
      <c r="E57" s="515"/>
      <c r="F57" s="103"/>
      <c r="G57" s="103"/>
      <c r="H57" s="103"/>
      <c r="I57" s="103"/>
      <c r="J57" s="102"/>
      <c r="K57" s="373"/>
      <c r="L57" s="373"/>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row>
    <row r="58" spans="1:41" s="156" customFormat="1" ht="6" customHeight="1" x14ac:dyDescent="0.2">
      <c r="A58" s="201"/>
      <c r="B58" s="103"/>
      <c r="C58" s="103"/>
      <c r="D58" s="103"/>
      <c r="E58" s="103"/>
      <c r="F58" s="103"/>
      <c r="G58" s="103"/>
      <c r="H58" s="103"/>
      <c r="I58" s="103"/>
      <c r="J58" s="102"/>
      <c r="K58" s="373"/>
      <c r="L58" s="373"/>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row>
    <row r="59" spans="1:41" s="156" customFormat="1" ht="12.75" customHeight="1" x14ac:dyDescent="0.2">
      <c r="A59" s="201" t="str">
        <f>IF(LEN(A22)&gt;30,"","genannten zu versichernden Personen mit den nachfolgend genannten Unterlagen erhalten zu haben:")</f>
        <v>genannten zu versichernden Personen mit den nachfolgend genannten Unterlagen erhalten zu haben:</v>
      </c>
      <c r="B59" s="103"/>
      <c r="C59" s="103"/>
      <c r="D59" s="103"/>
      <c r="E59" s="103"/>
      <c r="F59" s="103"/>
      <c r="G59" s="103"/>
      <c r="H59" s="103"/>
      <c r="I59" s="103"/>
      <c r="J59" s="102"/>
      <c r="K59" s="373"/>
      <c r="L59" s="373"/>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row>
    <row r="60" spans="1:41" s="156" customFormat="1" ht="12.75" customHeight="1" x14ac:dyDescent="0.2">
      <c r="A60" s="202" t="str">
        <f>IF(LEN(A22)&gt;30,"","'- Kundeninformation")</f>
        <v>'- Kundeninformation</v>
      </c>
      <c r="B60" s="103"/>
      <c r="C60" s="103"/>
      <c r="D60" s="103"/>
      <c r="E60" s="103"/>
      <c r="F60" s="103"/>
      <c r="G60" s="103"/>
      <c r="H60" s="103"/>
      <c r="I60" s="103"/>
      <c r="J60" s="102"/>
      <c r="K60" s="373"/>
      <c r="L60" s="373"/>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row>
    <row r="61" spans="1:41" s="156" customFormat="1" ht="12.75" customHeight="1" x14ac:dyDescent="0.2">
      <c r="A61" s="202" t="str">
        <f>IF(LEN(A22)&gt;30,"","'- Anlage zur Kundeninformation und Versicherungsbedingungen")</f>
        <v>'- Anlage zur Kundeninformation und Versicherungsbedingungen</v>
      </c>
      <c r="B61" s="103"/>
      <c r="C61" s="103"/>
      <c r="D61" s="103"/>
      <c r="E61" s="103"/>
      <c r="F61" s="103"/>
      <c r="G61" s="103"/>
      <c r="H61" s="103"/>
      <c r="I61" s="103"/>
      <c r="J61" s="102"/>
      <c r="K61" s="373"/>
      <c r="L61" s="373"/>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row>
    <row r="62" spans="1:41" s="156" customFormat="1" ht="6" customHeight="1" x14ac:dyDescent="0.2">
      <c r="A62" s="202"/>
      <c r="B62" s="103"/>
      <c r="C62" s="103"/>
      <c r="D62" s="103"/>
      <c r="E62" s="103"/>
      <c r="F62" s="103"/>
      <c r="G62" s="103"/>
      <c r="H62" s="103"/>
      <c r="I62" s="103"/>
      <c r="J62" s="102"/>
      <c r="K62" s="373"/>
      <c r="L62" s="373"/>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row>
    <row r="63" spans="1:41" s="156" customFormat="1" ht="25.5" customHeight="1" x14ac:dyDescent="0.2">
      <c r="A63" s="201" t="str">
        <f>IF(LEN(A22)&gt;30,"","Ort, Datum:")</f>
        <v>Ort, Datum:</v>
      </c>
      <c r="B63" s="516" t="str">
        <f>IF(B50="","",B50)</f>
        <v/>
      </c>
      <c r="C63" s="517"/>
      <c r="D63" s="444"/>
      <c r="E63" s="510" t="str">
        <f>IF(LEN(A22)&gt;30,"","               Unterschrift des 
               Arbeitgebers:")</f>
        <v xml:space="preserve">               Unterschrift des 
               Arbeitgebers:</v>
      </c>
      <c r="F63" s="518"/>
      <c r="G63" s="512"/>
      <c r="H63" s="513"/>
      <c r="I63" s="513"/>
      <c r="J63" s="102"/>
      <c r="K63" s="373"/>
      <c r="L63" s="373"/>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row>
    <row r="64" spans="1:41" s="184" customFormat="1" ht="24" customHeight="1" thickBot="1" x14ac:dyDescent="0.25">
      <c r="A64" s="203"/>
      <c r="B64" s="194"/>
      <c r="C64" s="194"/>
      <c r="D64" s="194"/>
      <c r="E64" s="194"/>
      <c r="F64" s="194"/>
      <c r="G64" s="194"/>
      <c r="H64" s="194"/>
      <c r="I64" s="194"/>
      <c r="J64" s="204"/>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row>
    <row r="65" spans="1:41" s="158" customFormat="1" ht="20.100000000000001" customHeight="1" thickTop="1" x14ac:dyDescent="0.2">
      <c r="A65" s="205" t="s">
        <v>308</v>
      </c>
      <c r="B65" s="170"/>
      <c r="C65" s="170"/>
      <c r="D65" s="170"/>
      <c r="E65" s="170"/>
      <c r="F65" s="170"/>
      <c r="G65" s="170"/>
      <c r="H65" s="170"/>
      <c r="I65" s="170"/>
      <c r="J65" s="20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row>
    <row r="66" spans="1:41" ht="15.75" customHeight="1" x14ac:dyDescent="0.2">
      <c r="A66" s="426" t="s">
        <v>385</v>
      </c>
      <c r="B66" s="426"/>
      <c r="C66" s="426"/>
      <c r="D66" s="426"/>
      <c r="E66" s="426"/>
      <c r="F66" s="426"/>
      <c r="G66" s="426"/>
      <c r="H66" s="426"/>
      <c r="I66" s="426"/>
      <c r="J66" s="102"/>
      <c r="K66" s="373"/>
      <c r="L66" s="373"/>
    </row>
    <row r="67" spans="1:41" ht="20.100000000000001" customHeight="1" thickBot="1" x14ac:dyDescent="0.25">
      <c r="A67" s="207" t="s">
        <v>307</v>
      </c>
      <c r="B67" s="208"/>
      <c r="C67" s="208"/>
      <c r="D67" s="208"/>
      <c r="E67" s="208"/>
      <c r="F67" s="208"/>
      <c r="G67" s="208"/>
      <c r="H67" s="208"/>
      <c r="I67" s="208"/>
      <c r="J67" s="209"/>
    </row>
    <row r="68" spans="1:41" ht="5.0999999999999996" customHeight="1" x14ac:dyDescent="0.2">
      <c r="A68" s="453"/>
      <c r="B68" s="496"/>
      <c r="C68" s="452"/>
      <c r="D68" s="452"/>
      <c r="E68" s="452"/>
      <c r="F68" s="497"/>
      <c r="G68" s="498"/>
      <c r="H68" s="211"/>
      <c r="I68" s="211"/>
      <c r="J68" s="212"/>
    </row>
    <row r="69" spans="1:41" ht="5.0999999999999996" customHeight="1" x14ac:dyDescent="0.2">
      <c r="A69" s="454"/>
      <c r="B69" s="211"/>
      <c r="C69" s="211"/>
      <c r="D69" s="211"/>
      <c r="E69" s="211"/>
      <c r="F69" s="211"/>
      <c r="G69" s="211"/>
      <c r="H69" s="211"/>
      <c r="I69" s="211"/>
      <c r="J69" s="212"/>
    </row>
    <row r="70" spans="1:41" ht="6.75" customHeight="1" x14ac:dyDescent="0.2">
      <c r="A70" s="213"/>
      <c r="B70" s="211"/>
      <c r="C70" s="211"/>
      <c r="D70" s="211"/>
      <c r="E70" s="211"/>
      <c r="F70" s="211"/>
      <c r="G70" s="211"/>
      <c r="H70" s="211"/>
      <c r="I70" s="211"/>
      <c r="J70" s="212"/>
    </row>
    <row r="71" spans="1:41" ht="160.5" customHeight="1" x14ac:dyDescent="0.2">
      <c r="A71" s="214" t="s">
        <v>306</v>
      </c>
      <c r="B71" s="499" t="s">
        <v>305</v>
      </c>
      <c r="C71" s="499"/>
      <c r="D71" s="499"/>
      <c r="E71" s="499"/>
      <c r="F71" s="499"/>
      <c r="G71" s="499"/>
      <c r="H71" s="499"/>
      <c r="I71" s="499"/>
      <c r="J71" s="212"/>
    </row>
    <row r="72" spans="1:41" ht="6.75" customHeight="1" x14ac:dyDescent="0.2">
      <c r="A72" s="215"/>
      <c r="B72" s="211"/>
      <c r="C72" s="211"/>
      <c r="D72" s="211"/>
      <c r="E72" s="211"/>
      <c r="F72" s="211"/>
      <c r="G72" s="211"/>
      <c r="H72" s="211"/>
      <c r="I72" s="211"/>
      <c r="J72" s="212"/>
    </row>
    <row r="73" spans="1:41" s="248" customFormat="1" ht="18.75" customHeight="1" x14ac:dyDescent="0.2">
      <c r="A73" s="250"/>
      <c r="B73" s="260"/>
      <c r="C73" s="260"/>
      <c r="D73" s="260"/>
      <c r="E73" s="260"/>
      <c r="F73" s="260"/>
      <c r="G73" s="260"/>
      <c r="H73" s="260"/>
      <c r="I73" s="260"/>
      <c r="J73" s="212"/>
      <c r="K73" s="378"/>
      <c r="L73" s="378"/>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row>
    <row r="74" spans="1:41" ht="5.25" customHeight="1" x14ac:dyDescent="0.2">
      <c r="A74" s="215"/>
      <c r="B74" s="211"/>
      <c r="C74" s="211"/>
      <c r="D74" s="211"/>
      <c r="E74" s="211"/>
      <c r="F74" s="211"/>
      <c r="G74" s="211"/>
      <c r="H74" s="211"/>
      <c r="I74" s="211"/>
      <c r="J74" s="212"/>
    </row>
    <row r="75" spans="1:41" ht="24.75" customHeight="1" x14ac:dyDescent="0.2">
      <c r="A75" s="216" t="s">
        <v>9</v>
      </c>
      <c r="B75" s="438"/>
      <c r="C75" s="439"/>
      <c r="D75" s="439"/>
      <c r="E75" s="439"/>
      <c r="F75" s="439"/>
      <c r="G75" s="439"/>
      <c r="H75" s="439"/>
      <c r="I75" s="439"/>
      <c r="J75" s="212"/>
    </row>
    <row r="76" spans="1:41" ht="12" customHeight="1" x14ac:dyDescent="0.2">
      <c r="A76" s="217"/>
      <c r="B76" s="500" t="s">
        <v>304</v>
      </c>
      <c r="C76" s="500"/>
      <c r="D76" s="500"/>
      <c r="E76" s="500"/>
      <c r="F76" s="500"/>
      <c r="G76" s="500"/>
      <c r="H76" s="500"/>
      <c r="I76" s="500"/>
      <c r="J76" s="100"/>
    </row>
    <row r="77" spans="1:41" ht="6" customHeight="1" x14ac:dyDescent="0.2">
      <c r="A77" s="215"/>
      <c r="B77" s="211"/>
      <c r="C77" s="211"/>
      <c r="D77" s="211"/>
      <c r="E77" s="211"/>
      <c r="F77" s="211"/>
      <c r="G77" s="211"/>
      <c r="H77" s="211"/>
      <c r="I77" s="211"/>
      <c r="J77" s="212"/>
    </row>
    <row r="78" spans="1:41" ht="24.75" customHeight="1" x14ac:dyDescent="0.2">
      <c r="A78" s="216" t="s">
        <v>10</v>
      </c>
      <c r="B78" s="438"/>
      <c r="C78" s="439"/>
      <c r="D78" s="439"/>
      <c r="E78" s="439"/>
      <c r="F78" s="439"/>
      <c r="G78" s="439"/>
      <c r="H78" s="439"/>
      <c r="I78" s="439"/>
      <c r="J78" s="212"/>
    </row>
    <row r="79" spans="1:41" ht="8.25" customHeight="1" x14ac:dyDescent="0.2">
      <c r="A79" s="215"/>
      <c r="B79" s="211"/>
      <c r="C79" s="211"/>
      <c r="D79" s="211"/>
      <c r="E79" s="211"/>
      <c r="F79" s="211"/>
      <c r="G79" s="211"/>
      <c r="H79" s="211"/>
      <c r="I79" s="211"/>
      <c r="J79" s="212"/>
    </row>
    <row r="80" spans="1:41" ht="24.75" customHeight="1" x14ac:dyDescent="0.2">
      <c r="A80" s="217" t="s">
        <v>303</v>
      </c>
      <c r="B80" s="101"/>
      <c r="C80" s="101"/>
      <c r="D80" s="445"/>
      <c r="E80" s="501"/>
      <c r="F80" s="445"/>
      <c r="G80" s="501"/>
      <c r="H80" s="445"/>
      <c r="I80" s="443"/>
      <c r="J80" s="212"/>
    </row>
    <row r="81" spans="1:41" ht="13.5" customHeight="1" x14ac:dyDescent="0.2">
      <c r="A81" s="213"/>
      <c r="B81" s="218" t="s">
        <v>302</v>
      </c>
      <c r="C81" s="219" t="s">
        <v>301</v>
      </c>
      <c r="D81" s="441"/>
      <c r="E81" s="442"/>
      <c r="F81" s="441"/>
      <c r="G81" s="442"/>
      <c r="H81" s="441"/>
      <c r="I81" s="442"/>
      <c r="J81" s="212"/>
    </row>
    <row r="82" spans="1:41" ht="8.25" customHeight="1" x14ac:dyDescent="0.2">
      <c r="A82" s="215"/>
      <c r="B82" s="211"/>
      <c r="C82" s="211"/>
      <c r="D82" s="211"/>
      <c r="E82" s="211"/>
      <c r="F82" s="211"/>
      <c r="G82" s="211"/>
      <c r="H82" s="211"/>
      <c r="I82" s="211"/>
      <c r="J82" s="212"/>
    </row>
    <row r="83" spans="1:41" ht="24.75" customHeight="1" x14ac:dyDescent="0.2">
      <c r="A83" s="220" t="s">
        <v>300</v>
      </c>
      <c r="B83" s="443"/>
      <c r="C83" s="444"/>
      <c r="D83" s="444"/>
      <c r="E83" s="221" t="s">
        <v>299</v>
      </c>
      <c r="F83" s="445"/>
      <c r="G83" s="443"/>
      <c r="H83" s="444"/>
      <c r="I83" s="444"/>
      <c r="J83" s="212"/>
    </row>
    <row r="84" spans="1:41" ht="6" customHeight="1" x14ac:dyDescent="0.2">
      <c r="A84" s="213"/>
      <c r="B84" s="218"/>
      <c r="C84" s="219"/>
      <c r="D84" s="218"/>
      <c r="E84" s="181"/>
      <c r="F84" s="218"/>
      <c r="G84" s="181"/>
      <c r="H84" s="218"/>
      <c r="I84" s="181"/>
      <c r="J84" s="212"/>
    </row>
    <row r="85" spans="1:41" ht="24.75" customHeight="1" x14ac:dyDescent="0.2">
      <c r="A85" s="220" t="s">
        <v>298</v>
      </c>
      <c r="B85" s="443"/>
      <c r="C85" s="444"/>
      <c r="D85" s="444"/>
      <c r="E85" s="444"/>
      <c r="F85" s="444"/>
      <c r="G85" s="444"/>
      <c r="H85" s="444"/>
      <c r="I85" s="444"/>
      <c r="J85" s="212"/>
    </row>
    <row r="86" spans="1:41" ht="6" customHeight="1" x14ac:dyDescent="0.2">
      <c r="A86" s="222"/>
      <c r="B86" s="210"/>
      <c r="C86" s="210"/>
      <c r="D86" s="210"/>
      <c r="E86" s="210"/>
      <c r="F86" s="210"/>
      <c r="G86" s="210"/>
      <c r="H86" s="210"/>
      <c r="I86" s="210"/>
      <c r="J86" s="100"/>
    </row>
    <row r="87" spans="1:41" ht="25.5" customHeight="1" x14ac:dyDescent="0.2">
      <c r="A87" s="223" t="s">
        <v>297</v>
      </c>
      <c r="B87" s="446"/>
      <c r="C87" s="447"/>
      <c r="D87" s="447"/>
      <c r="E87" s="447"/>
      <c r="F87" s="447"/>
      <c r="G87" s="447"/>
      <c r="H87" s="447"/>
      <c r="I87" s="447"/>
      <c r="J87" s="100"/>
    </row>
    <row r="88" spans="1:41" ht="14.25" customHeight="1" x14ac:dyDescent="0.2">
      <c r="A88" s="217"/>
      <c r="B88" s="448" t="s">
        <v>296</v>
      </c>
      <c r="C88" s="448"/>
      <c r="D88" s="448"/>
      <c r="E88" s="448"/>
      <c r="F88" s="448"/>
      <c r="G88" s="448"/>
      <c r="H88" s="448"/>
      <c r="I88" s="448"/>
      <c r="J88" s="100"/>
    </row>
    <row r="89" spans="1:41" ht="7.5" customHeight="1" thickBot="1" x14ac:dyDescent="0.25">
      <c r="A89" s="224"/>
      <c r="B89" s="225"/>
      <c r="C89" s="225"/>
      <c r="D89" s="225"/>
      <c r="E89" s="225"/>
      <c r="F89" s="225"/>
      <c r="G89" s="225"/>
      <c r="H89" s="225"/>
      <c r="I89" s="225"/>
      <c r="J89" s="226"/>
    </row>
    <row r="90" spans="1:41" ht="6.75" customHeight="1" thickTop="1" x14ac:dyDescent="0.2">
      <c r="A90" s="449"/>
      <c r="B90" s="227"/>
      <c r="C90" s="228"/>
      <c r="D90" s="228"/>
      <c r="E90" s="229"/>
      <c r="F90" s="229"/>
      <c r="G90" s="229"/>
      <c r="H90" s="229"/>
      <c r="I90" s="229"/>
      <c r="J90" s="230"/>
    </row>
    <row r="91" spans="1:41" s="254" customFormat="1" ht="15.75" customHeight="1" x14ac:dyDescent="0.2">
      <c r="A91" s="450"/>
      <c r="B91" s="451"/>
      <c r="C91" s="451"/>
      <c r="D91" s="452"/>
      <c r="E91" s="452"/>
      <c r="F91" s="255"/>
      <c r="G91" s="255"/>
      <c r="H91" s="255"/>
      <c r="I91" s="255"/>
      <c r="J91" s="212"/>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row>
    <row r="92" spans="1:41" ht="7.5" customHeight="1" thickBot="1" x14ac:dyDescent="0.25">
      <c r="A92" s="231"/>
      <c r="B92" s="211"/>
      <c r="C92" s="211"/>
      <c r="D92" s="211"/>
      <c r="E92" s="211"/>
      <c r="F92" s="211"/>
      <c r="G92" s="211"/>
      <c r="H92" s="211"/>
      <c r="I92" s="211"/>
      <c r="J92" s="212"/>
    </row>
    <row r="93" spans="1:41" ht="35.25" customHeight="1" x14ac:dyDescent="0.25">
      <c r="A93" s="485" t="str">
        <f>IF(LEN(A22)&lt;=30,"Absatz zum Verzichtsmodell ausgeblendet, da nicht gewählt","Beiblatt zur Listenmäßigen Anmeldung für eine Direktversicherung mit Verzicht auf den sofortigen Erhalt der vorvertraglichen Information nach § 7 Abs. 1 S. 3 VVG")</f>
        <v>Absatz zum Verzichtsmodell ausgeblendet, da nicht gewählt</v>
      </c>
      <c r="B93" s="486"/>
      <c r="C93" s="486"/>
      <c r="D93" s="486"/>
      <c r="E93" s="486"/>
      <c r="F93" s="486"/>
      <c r="G93" s="486"/>
      <c r="H93" s="486"/>
      <c r="I93" s="486"/>
      <c r="J93" s="487"/>
    </row>
    <row r="94" spans="1:41" s="232" customFormat="1" ht="6" customHeight="1" x14ac:dyDescent="0.2">
      <c r="A94" s="99"/>
      <c r="B94" s="96"/>
      <c r="C94" s="96"/>
      <c r="D94" s="96"/>
      <c r="E94" s="96"/>
      <c r="F94" s="96"/>
      <c r="G94" s="98"/>
      <c r="H94" s="98"/>
      <c r="I94" s="98"/>
      <c r="J94" s="97"/>
      <c r="K94" s="372"/>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2"/>
      <c r="AK94" s="372"/>
      <c r="AL94" s="372"/>
      <c r="AM94" s="372"/>
      <c r="AN94" s="372"/>
      <c r="AO94" s="372"/>
    </row>
    <row r="95" spans="1:41" s="232" customFormat="1" ht="5.45" customHeight="1" x14ac:dyDescent="0.2">
      <c r="A95" s="75"/>
      <c r="B95" s="96"/>
      <c r="C95" s="96"/>
      <c r="D95" s="96"/>
      <c r="E95" s="96"/>
      <c r="F95" s="96"/>
      <c r="G95" s="96"/>
      <c r="H95" s="96"/>
      <c r="I95" s="96"/>
      <c r="J95" s="95"/>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72"/>
      <c r="AK95" s="372"/>
      <c r="AL95" s="372"/>
      <c r="AM95" s="372"/>
      <c r="AN95" s="372"/>
      <c r="AO95" s="372"/>
    </row>
    <row r="96" spans="1:41" s="232" customFormat="1" ht="5.45" customHeight="1" x14ac:dyDescent="0.2">
      <c r="A96" s="75"/>
      <c r="B96" s="72"/>
      <c r="C96" s="72"/>
      <c r="D96" s="72"/>
      <c r="E96" s="72"/>
      <c r="F96" s="72"/>
      <c r="G96" s="72"/>
      <c r="H96" s="72"/>
      <c r="I96" s="72"/>
      <c r="J96" s="71"/>
      <c r="K96" s="381"/>
      <c r="L96" s="381"/>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372"/>
    </row>
    <row r="97" spans="1:256" s="232" customFormat="1" ht="25.5" customHeight="1" x14ac:dyDescent="0.2">
      <c r="A97" s="87" t="str">
        <f>IF(LEN(A22)&lt;=30,"","Versicherungs-nehmer")</f>
        <v/>
      </c>
      <c r="B97" s="94" t="str">
        <f>IF(LEN(A22)&lt;=30,"","Firma")</f>
        <v/>
      </c>
      <c r="C97" s="488"/>
      <c r="D97" s="489"/>
      <c r="E97" s="489"/>
      <c r="F97" s="489"/>
      <c r="G97" s="489"/>
      <c r="H97" s="125" t="str">
        <f>IF(LEN(A22)&lt;=30,""," Rechtsform")</f>
        <v/>
      </c>
      <c r="I97" s="239"/>
      <c r="J97" s="71"/>
      <c r="K97" s="381"/>
      <c r="L97" s="381"/>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2"/>
      <c r="AL97" s="372"/>
      <c r="AM97" s="372"/>
      <c r="AN97" s="372"/>
      <c r="AO97" s="372"/>
    </row>
    <row r="98" spans="1:256" s="232" customFormat="1" ht="14.25" customHeight="1" x14ac:dyDescent="0.2">
      <c r="A98" s="123"/>
      <c r="B98" s="94"/>
      <c r="C98" s="125"/>
      <c r="D98" s="125"/>
      <c r="E98" s="125"/>
      <c r="F98" s="125"/>
      <c r="G98" s="125"/>
      <c r="H98" s="125"/>
      <c r="I98" s="125"/>
      <c r="J98" s="71"/>
      <c r="K98" s="381"/>
      <c r="L98" s="381"/>
      <c r="M98" s="372"/>
      <c r="N98" s="372"/>
      <c r="O98" s="372"/>
      <c r="P98" s="372"/>
      <c r="Q98" s="372"/>
      <c r="R98" s="372"/>
      <c r="S98" s="372"/>
      <c r="T98" s="372"/>
      <c r="U98" s="372"/>
      <c r="V98" s="372"/>
      <c r="W98" s="372"/>
      <c r="X98" s="372"/>
      <c r="Y98" s="372"/>
      <c r="Z98" s="372"/>
      <c r="AA98" s="372"/>
      <c r="AB98" s="372"/>
      <c r="AC98" s="372"/>
      <c r="AD98" s="372"/>
      <c r="AE98" s="372"/>
      <c r="AF98" s="372"/>
      <c r="AG98" s="372"/>
      <c r="AH98" s="372"/>
      <c r="AI98" s="372"/>
      <c r="AJ98" s="372"/>
      <c r="AK98" s="372"/>
      <c r="AL98" s="372"/>
      <c r="AM98" s="372"/>
      <c r="AN98" s="372"/>
      <c r="AO98" s="372"/>
    </row>
    <row r="99" spans="1:256" s="232" customFormat="1" ht="25.5" customHeight="1" x14ac:dyDescent="0.2">
      <c r="A99" s="73"/>
      <c r="B99" s="94" t="str">
        <f>IF(LEN(A22)&lt;=30,"","Straße")</f>
        <v/>
      </c>
      <c r="C99" s="490"/>
      <c r="D99" s="491"/>
      <c r="E99" s="491"/>
      <c r="F99" s="491"/>
      <c r="G99" s="491"/>
      <c r="H99" s="94" t="str">
        <f>IF(LEN(A22)&lt;=30,"","Haus-Nr.")</f>
        <v/>
      </c>
      <c r="I99" s="239"/>
      <c r="J99" s="71"/>
      <c r="K99" s="381"/>
      <c r="L99" s="381"/>
      <c r="M99" s="372"/>
      <c r="N99" s="372"/>
      <c r="O99" s="372"/>
      <c r="P99" s="372"/>
      <c r="Q99" s="372"/>
      <c r="R99" s="372"/>
      <c r="S99" s="372"/>
      <c r="T99" s="372"/>
      <c r="U99" s="372"/>
      <c r="V99" s="372"/>
      <c r="W99" s="372"/>
      <c r="X99" s="372"/>
      <c r="Y99" s="372"/>
      <c r="Z99" s="372"/>
      <c r="AA99" s="372"/>
      <c r="AB99" s="372"/>
      <c r="AC99" s="372"/>
      <c r="AD99" s="372"/>
      <c r="AE99" s="372"/>
      <c r="AF99" s="372"/>
      <c r="AG99" s="372"/>
      <c r="AH99" s="372"/>
      <c r="AI99" s="372"/>
      <c r="AJ99" s="372"/>
      <c r="AK99" s="372"/>
      <c r="AL99" s="372"/>
      <c r="AM99" s="372"/>
      <c r="AN99" s="372"/>
      <c r="AO99" s="372"/>
    </row>
    <row r="100" spans="1:256" s="232" customFormat="1" ht="14.25" customHeight="1" x14ac:dyDescent="0.2">
      <c r="A100" s="73"/>
      <c r="B100" s="94"/>
      <c r="C100" s="125"/>
      <c r="D100" s="125"/>
      <c r="E100" s="125"/>
      <c r="F100" s="125"/>
      <c r="G100" s="125"/>
      <c r="H100" s="125"/>
      <c r="I100" s="125"/>
      <c r="J100" s="71"/>
      <c r="K100" s="381"/>
      <c r="L100" s="38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row>
    <row r="101" spans="1:256" s="232" customFormat="1" ht="25.5" customHeight="1" x14ac:dyDescent="0.2">
      <c r="A101" s="75"/>
      <c r="B101" s="94" t="str">
        <f>IF(LEN(A22)&lt;=30,"","PLZ")</f>
        <v/>
      </c>
      <c r="C101" s="239"/>
      <c r="D101" s="94" t="str">
        <f>IF(LEN(A22)&lt;=30,"","Ort")</f>
        <v/>
      </c>
      <c r="E101" s="488"/>
      <c r="F101" s="489"/>
      <c r="G101" s="489"/>
      <c r="H101" s="489"/>
      <c r="I101" s="489"/>
      <c r="J101" s="74"/>
      <c r="K101" s="383"/>
      <c r="L101" s="383"/>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row>
    <row r="102" spans="1:256" s="232" customFormat="1" ht="14.25" customHeight="1" x14ac:dyDescent="0.2">
      <c r="A102" s="75"/>
      <c r="B102" s="125"/>
      <c r="C102" s="125"/>
      <c r="D102" s="125"/>
      <c r="E102" s="125"/>
      <c r="F102" s="125"/>
      <c r="G102" s="125"/>
      <c r="H102" s="125"/>
      <c r="I102" s="125"/>
      <c r="J102" s="74"/>
      <c r="K102" s="383"/>
      <c r="L102" s="383"/>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2"/>
      <c r="AN102" s="372"/>
      <c r="AO102" s="372"/>
    </row>
    <row r="103" spans="1:256" s="232" customFormat="1" ht="25.5" customHeight="1" x14ac:dyDescent="0.2">
      <c r="A103" s="492" t="str">
        <f>IF(LEN(A22)&lt;=30,"","Handelsregister/ 
Register-Nr.")</f>
        <v/>
      </c>
      <c r="B103" s="436"/>
      <c r="C103" s="488"/>
      <c r="D103" s="489"/>
      <c r="E103" s="489"/>
      <c r="F103" s="489"/>
      <c r="G103" s="489"/>
      <c r="H103" s="94"/>
      <c r="I103" s="93"/>
      <c r="J103" s="71"/>
      <c r="K103" s="381"/>
      <c r="L103" s="381"/>
      <c r="M103" s="372"/>
      <c r="N103" s="372"/>
      <c r="O103" s="372"/>
      <c r="P103" s="372"/>
      <c r="Q103" s="372"/>
      <c r="R103" s="372"/>
      <c r="S103" s="372"/>
      <c r="T103" s="372"/>
      <c r="U103" s="372"/>
      <c r="V103" s="372"/>
      <c r="W103" s="372"/>
      <c r="X103" s="372"/>
      <c r="Y103" s="372"/>
      <c r="Z103" s="372"/>
      <c r="AA103" s="372"/>
      <c r="AB103" s="372"/>
      <c r="AC103" s="372"/>
      <c r="AD103" s="372"/>
      <c r="AE103" s="372"/>
      <c r="AF103" s="372"/>
      <c r="AG103" s="372"/>
      <c r="AH103" s="372"/>
      <c r="AI103" s="372"/>
      <c r="AJ103" s="372"/>
      <c r="AK103" s="372"/>
      <c r="AL103" s="372"/>
      <c r="AM103" s="372"/>
      <c r="AN103" s="372"/>
      <c r="AO103" s="372"/>
    </row>
    <row r="104" spans="1:256" s="232" customFormat="1" ht="14.25" customHeight="1" thickBot="1" x14ac:dyDescent="0.25">
      <c r="A104" s="92"/>
      <c r="B104" s="91"/>
      <c r="C104" s="85"/>
      <c r="D104" s="85"/>
      <c r="E104" s="85"/>
      <c r="F104" s="85"/>
      <c r="G104" s="85"/>
      <c r="H104" s="85"/>
      <c r="I104" s="85"/>
      <c r="J104" s="90"/>
      <c r="K104" s="381"/>
      <c r="L104" s="381"/>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K104" s="372"/>
      <c r="AL104" s="372"/>
      <c r="AM104" s="372"/>
      <c r="AN104" s="372"/>
      <c r="AO104" s="372"/>
    </row>
    <row r="105" spans="1:256" s="232" customFormat="1" ht="4.1500000000000004" customHeight="1" x14ac:dyDescent="0.2">
      <c r="A105" s="89"/>
      <c r="B105" s="88"/>
      <c r="C105" s="88"/>
      <c r="D105" s="88"/>
      <c r="E105" s="88"/>
      <c r="F105" s="88"/>
      <c r="G105" s="88"/>
      <c r="H105" s="88"/>
      <c r="I105" s="88"/>
      <c r="J105" s="74"/>
      <c r="K105" s="383"/>
      <c r="L105" s="383"/>
      <c r="M105" s="372"/>
      <c r="N105" s="372"/>
      <c r="O105" s="372"/>
      <c r="P105" s="372"/>
      <c r="Q105" s="372"/>
      <c r="R105" s="372"/>
      <c r="S105" s="372"/>
      <c r="T105" s="372"/>
      <c r="U105" s="372"/>
      <c r="V105" s="372"/>
      <c r="W105" s="372"/>
      <c r="X105" s="372"/>
      <c r="Y105" s="372"/>
      <c r="Z105" s="372"/>
      <c r="AA105" s="372"/>
      <c r="AB105" s="372"/>
      <c r="AC105" s="372"/>
      <c r="AD105" s="372"/>
      <c r="AE105" s="372"/>
      <c r="AF105" s="372"/>
      <c r="AG105" s="372"/>
      <c r="AH105" s="372"/>
      <c r="AI105" s="372"/>
      <c r="AJ105" s="372"/>
      <c r="AK105" s="372"/>
      <c r="AL105" s="372"/>
      <c r="AM105" s="372"/>
      <c r="AN105" s="372"/>
      <c r="AO105" s="372"/>
    </row>
    <row r="106" spans="1:256" s="232" customFormat="1" ht="28.5" customHeight="1" x14ac:dyDescent="0.2">
      <c r="A106" s="87" t="str">
        <f>IF(LEN(A22)&lt;=30,"","Versiche-
rung(en)")</f>
        <v/>
      </c>
      <c r="B106" s="436" t="str">
        <f>IF(LEN(A22)&lt;=30,"","Listenmäßige Anmeldung vom")</f>
        <v/>
      </c>
      <c r="C106" s="493"/>
      <c r="D106" s="269"/>
      <c r="E106" s="494" t="str">
        <f>IF(LEN(A22)&lt;=30,"","          Vertrags- / Gruppen- /   Abkommensnummer  ")</f>
        <v/>
      </c>
      <c r="F106" s="495"/>
      <c r="G106" s="438"/>
      <c r="H106" s="439"/>
      <c r="I106" s="439"/>
      <c r="J106" s="74"/>
      <c r="K106" s="383"/>
      <c r="L106" s="383"/>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2"/>
      <c r="AI106" s="372"/>
      <c r="AJ106" s="372"/>
      <c r="AK106" s="372"/>
      <c r="AL106" s="372"/>
      <c r="AM106" s="372"/>
      <c r="AN106" s="372"/>
      <c r="AO106" s="372"/>
    </row>
    <row r="107" spans="1:256" s="232" customFormat="1" ht="6" customHeight="1" thickBot="1" x14ac:dyDescent="0.25">
      <c r="A107" s="86"/>
      <c r="B107" s="85"/>
      <c r="C107" s="85"/>
      <c r="D107" s="85"/>
      <c r="E107" s="85"/>
      <c r="F107" s="85"/>
      <c r="G107" s="85"/>
      <c r="H107" s="85"/>
      <c r="I107" s="85"/>
      <c r="J107" s="84"/>
      <c r="K107" s="383"/>
      <c r="L107" s="383"/>
      <c r="M107" s="372"/>
      <c r="N107" s="372"/>
      <c r="O107" s="372"/>
      <c r="P107" s="372"/>
      <c r="Q107" s="372"/>
      <c r="R107" s="372"/>
      <c r="S107" s="372"/>
      <c r="T107" s="372"/>
      <c r="U107" s="372"/>
      <c r="V107" s="372"/>
      <c r="W107" s="372"/>
      <c r="X107" s="372"/>
      <c r="Y107" s="372"/>
      <c r="Z107" s="372"/>
      <c r="AA107" s="372"/>
      <c r="AB107" s="372"/>
      <c r="AC107" s="372"/>
      <c r="AD107" s="372"/>
      <c r="AE107" s="372"/>
      <c r="AF107" s="372"/>
      <c r="AG107" s="372"/>
      <c r="AH107" s="372"/>
      <c r="AI107" s="372"/>
      <c r="AJ107" s="372"/>
      <c r="AK107" s="372"/>
      <c r="AL107" s="372"/>
      <c r="AM107" s="372"/>
      <c r="AN107" s="372"/>
      <c r="AO107" s="372"/>
    </row>
    <row r="108" spans="1:256" s="232" customFormat="1" ht="7.9" customHeight="1" x14ac:dyDescent="0.2">
      <c r="A108" s="83"/>
      <c r="B108" s="82"/>
      <c r="C108" s="82"/>
      <c r="D108" s="82"/>
      <c r="E108" s="82"/>
      <c r="F108" s="82"/>
      <c r="G108" s="82"/>
      <c r="H108" s="82"/>
      <c r="I108" s="82"/>
      <c r="J108" s="81"/>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row>
    <row r="109" spans="1:256" s="232" customFormat="1" ht="13.7" customHeight="1" x14ac:dyDescent="0.2">
      <c r="A109" s="80" t="str">
        <f>IF(LEN(A22)&lt;=30,"","Verzicht auf vorvertragliche Information nach § 7 Abs. 1 S. 3 Versicherungsvertragsgesetz (VVG):")</f>
        <v/>
      </c>
      <c r="B109" s="79"/>
      <c r="C109" s="79"/>
      <c r="D109" s="79"/>
      <c r="E109" s="79"/>
      <c r="F109" s="79"/>
      <c r="G109" s="79"/>
      <c r="H109" s="79"/>
      <c r="I109" s="79"/>
      <c r="J109" s="78"/>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72"/>
      <c r="AK109" s="372"/>
      <c r="AL109" s="372"/>
      <c r="AM109" s="372"/>
      <c r="AN109" s="372"/>
      <c r="AO109" s="372"/>
    </row>
    <row r="110" spans="1:256" s="232" customFormat="1" ht="53.45" customHeight="1" x14ac:dyDescent="0.2">
      <c r="A110" s="433" t="str">
        <f>IF(LEN(A22)&lt;=30,"","Uns (Arbeitgeber) ist bekannt, dass der Versicherer die für die beantragte(en) Versicherung(en) maßgeblichen Vertragsbestimmungen und Allgemeinen Versicherungsbedingungen"&amp;" sowie die in der VVG-Informationspflichtenverordnung bestimmten Informationen, die im Vertragsvorschlag enthalten sind, grundsätzlich vor Abgabe unserer Vertragserklärung(en) (Antragsstellung) mitteilen muss."&amp;" Es genügt uns jedoch, diese Unterlagen zusammen mit dem (den) Versicherungsschein(en) zu erhalten.")</f>
        <v/>
      </c>
      <c r="B110" s="427"/>
      <c r="C110" s="427"/>
      <c r="D110" s="427"/>
      <c r="E110" s="427"/>
      <c r="F110" s="427"/>
      <c r="G110" s="427"/>
      <c r="H110" s="427"/>
      <c r="I110" s="427"/>
      <c r="J110" s="434"/>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2"/>
      <c r="AK110" s="372"/>
      <c r="AL110" s="372"/>
      <c r="AM110" s="372"/>
      <c r="AN110" s="372"/>
      <c r="AO110" s="372"/>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row>
    <row r="111" spans="1:256" s="232" customFormat="1" ht="38.25" customHeight="1" x14ac:dyDescent="0.2">
      <c r="A111" s="435" t="str">
        <f>IF(LEN(A22)&lt;=30,"","Daher verzichten wir durch unsere Unterschrift ausdrücklich auf die Überlassung der oben bezeichneten Unterlagen zum jetzigen Zeitpunkt."&amp;" Uns ist bewusst, dass wir hierdurch auf die Möglichkeit verzichten, diese Unterlagen vor Vertragsabschluss zur Kenntnis zu nehmen.")</f>
        <v/>
      </c>
      <c r="B111" s="436"/>
      <c r="C111" s="436"/>
      <c r="D111" s="436"/>
      <c r="E111" s="436"/>
      <c r="F111" s="436"/>
      <c r="G111" s="436"/>
      <c r="H111" s="436"/>
      <c r="I111" s="436"/>
      <c r="J111" s="437"/>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2"/>
      <c r="AK111" s="372"/>
      <c r="AL111" s="372"/>
      <c r="AM111" s="372"/>
      <c r="AN111" s="372"/>
      <c r="AO111" s="372"/>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row>
    <row r="112" spans="1:256" s="232" customFormat="1" ht="14.25" customHeight="1" x14ac:dyDescent="0.2">
      <c r="A112" s="75"/>
      <c r="B112" s="72"/>
      <c r="C112" s="72"/>
      <c r="D112" s="72"/>
      <c r="E112" s="76"/>
      <c r="F112" s="76"/>
      <c r="G112" s="76"/>
      <c r="H112" s="76"/>
      <c r="I112" s="76"/>
      <c r="J112" s="74"/>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c r="EO112" s="67"/>
      <c r="EP112" s="67"/>
      <c r="EQ112" s="67"/>
      <c r="ER112" s="67"/>
      <c r="ES112" s="67"/>
      <c r="ET112" s="67"/>
      <c r="EU112" s="67"/>
      <c r="EV112" s="67"/>
      <c r="EW112" s="67"/>
      <c r="EX112" s="67"/>
      <c r="EY112" s="67"/>
      <c r="EZ112" s="67"/>
      <c r="FA112" s="67"/>
      <c r="FB112" s="67"/>
      <c r="FC112" s="67"/>
      <c r="FD112" s="67"/>
      <c r="FE112" s="67"/>
      <c r="FF112" s="67"/>
      <c r="FG112" s="67"/>
      <c r="FH112" s="67"/>
      <c r="FI112" s="67"/>
      <c r="FJ112" s="67"/>
      <c r="FK112" s="67"/>
      <c r="FL112" s="67"/>
      <c r="FM112" s="67"/>
      <c r="FN112" s="67"/>
      <c r="FO112" s="67"/>
      <c r="FP112" s="67"/>
      <c r="FQ112" s="67"/>
      <c r="FR112" s="67"/>
      <c r="FS112" s="67"/>
      <c r="FT112" s="67"/>
      <c r="FU112" s="67"/>
      <c r="FV112" s="67"/>
      <c r="FW112" s="67"/>
      <c r="FX112" s="67"/>
      <c r="FY112" s="67"/>
      <c r="FZ112" s="67"/>
      <c r="GA112" s="67"/>
      <c r="GB112" s="67"/>
      <c r="GC112" s="67"/>
      <c r="GD112" s="67"/>
      <c r="GE112" s="67"/>
      <c r="GF112" s="67"/>
      <c r="GG112" s="67"/>
      <c r="GH112" s="67"/>
      <c r="GI112" s="67"/>
      <c r="GJ112" s="67"/>
      <c r="GK112" s="67"/>
      <c r="GL112" s="67"/>
      <c r="GM112" s="67"/>
      <c r="GN112" s="67"/>
      <c r="GO112" s="67"/>
      <c r="GP112" s="67"/>
      <c r="GQ112" s="67"/>
      <c r="GR112" s="67"/>
      <c r="GS112" s="67"/>
      <c r="GT112" s="67"/>
      <c r="GU112" s="67"/>
      <c r="GV112" s="67"/>
      <c r="GW112" s="67"/>
      <c r="GX112" s="67"/>
      <c r="GY112" s="67"/>
      <c r="GZ112" s="67"/>
      <c r="HA112" s="67"/>
      <c r="HB112" s="67"/>
      <c r="HC112" s="67"/>
      <c r="HD112" s="67"/>
      <c r="HE112" s="67"/>
      <c r="HF112" s="67"/>
      <c r="HG112" s="67"/>
      <c r="HH112" s="67"/>
      <c r="HI112" s="67"/>
      <c r="HJ112" s="67"/>
      <c r="HK112" s="67"/>
      <c r="HL112" s="67"/>
      <c r="HM112" s="67"/>
      <c r="HN112" s="67"/>
      <c r="HO112" s="67"/>
      <c r="HP112" s="67"/>
      <c r="HQ112" s="67"/>
      <c r="HR112" s="67"/>
      <c r="HS112" s="67"/>
      <c r="HT112" s="67"/>
      <c r="HU112" s="67"/>
      <c r="HV112" s="67"/>
      <c r="HW112" s="67"/>
      <c r="HX112" s="67"/>
      <c r="HY112" s="67"/>
      <c r="HZ112" s="67"/>
      <c r="IA112" s="67"/>
      <c r="IB112" s="67"/>
      <c r="IC112" s="67"/>
      <c r="ID112" s="67"/>
      <c r="IE112" s="67"/>
      <c r="IF112" s="67"/>
      <c r="IG112" s="67"/>
      <c r="IH112" s="67"/>
      <c r="II112" s="67"/>
      <c r="IJ112" s="67"/>
      <c r="IK112" s="67"/>
      <c r="IL112" s="67"/>
      <c r="IM112" s="67"/>
      <c r="IN112" s="67"/>
      <c r="IO112" s="67"/>
      <c r="IP112" s="67"/>
      <c r="IQ112" s="67"/>
      <c r="IR112" s="67"/>
      <c r="IS112" s="67"/>
      <c r="IT112" s="67"/>
      <c r="IU112" s="67"/>
      <c r="IV112" s="67"/>
    </row>
    <row r="113" spans="1:256" s="232" customFormat="1" ht="25.5" customHeight="1" x14ac:dyDescent="0.2">
      <c r="A113" s="75" t="str">
        <f>IF(LEN(A22)&lt;=30,"","Ort, Datum:")</f>
        <v/>
      </c>
      <c r="B113" s="438"/>
      <c r="C113" s="439"/>
      <c r="D113" s="439"/>
      <c r="E113" s="439"/>
      <c r="F113" s="439"/>
      <c r="G113" s="125"/>
      <c r="H113" s="125"/>
      <c r="I113" s="125"/>
      <c r="J113" s="74"/>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1"/>
      <c r="AN113" s="381"/>
      <c r="AO113" s="381"/>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c r="EO113" s="67"/>
      <c r="EP113" s="67"/>
      <c r="EQ113" s="67"/>
      <c r="ER113" s="67"/>
      <c r="ES113" s="67"/>
      <c r="ET113" s="67"/>
      <c r="EU113" s="67"/>
      <c r="EV113" s="67"/>
      <c r="EW113" s="67"/>
      <c r="EX113" s="67"/>
      <c r="EY113" s="67"/>
      <c r="EZ113" s="67"/>
      <c r="FA113" s="67"/>
      <c r="FB113" s="67"/>
      <c r="FC113" s="67"/>
      <c r="FD113" s="67"/>
      <c r="FE113" s="67"/>
      <c r="FF113" s="67"/>
      <c r="FG113" s="67"/>
      <c r="FH113" s="67"/>
      <c r="FI113" s="67"/>
      <c r="FJ113" s="67"/>
      <c r="FK113" s="67"/>
      <c r="FL113" s="67"/>
      <c r="FM113" s="67"/>
      <c r="FN113" s="67"/>
      <c r="FO113" s="67"/>
      <c r="FP113" s="67"/>
      <c r="FQ113" s="67"/>
      <c r="FR113" s="67"/>
      <c r="FS113" s="67"/>
      <c r="FT113" s="67"/>
      <c r="FU113" s="67"/>
      <c r="FV113" s="67"/>
      <c r="FW113" s="67"/>
      <c r="FX113" s="67"/>
      <c r="FY113" s="67"/>
      <c r="FZ113" s="67"/>
      <c r="GA113" s="67"/>
      <c r="GB113" s="67"/>
      <c r="GC113" s="67"/>
      <c r="GD113" s="67"/>
      <c r="GE113" s="67"/>
      <c r="GF113" s="67"/>
      <c r="GG113" s="67"/>
      <c r="GH113" s="67"/>
      <c r="GI113" s="67"/>
      <c r="GJ113" s="67"/>
      <c r="GK113" s="67"/>
      <c r="GL113" s="67"/>
      <c r="GM113" s="67"/>
      <c r="GN113" s="67"/>
      <c r="GO113" s="67"/>
      <c r="GP113" s="67"/>
      <c r="GQ113" s="67"/>
      <c r="GR113" s="67"/>
      <c r="GS113" s="67"/>
      <c r="GT113" s="67"/>
      <c r="GU113" s="67"/>
      <c r="GV113" s="67"/>
      <c r="GW113" s="67"/>
      <c r="GX113" s="67"/>
      <c r="GY113" s="67"/>
      <c r="GZ113" s="67"/>
      <c r="HA113" s="67"/>
      <c r="HB113" s="67"/>
      <c r="HC113" s="67"/>
      <c r="HD113" s="67"/>
      <c r="HE113" s="67"/>
      <c r="HF113" s="67"/>
      <c r="HG113" s="67"/>
      <c r="HH113" s="67"/>
      <c r="HI113" s="67"/>
      <c r="HJ113" s="67"/>
      <c r="HK113" s="67"/>
      <c r="HL113" s="67"/>
      <c r="HM113" s="67"/>
      <c r="HN113" s="67"/>
      <c r="HO113" s="67"/>
      <c r="HP113" s="67"/>
      <c r="HQ113" s="67"/>
      <c r="HR113" s="67"/>
      <c r="HS113" s="67"/>
      <c r="HT113" s="67"/>
      <c r="HU113" s="67"/>
      <c r="HV113" s="67"/>
      <c r="HW113" s="67"/>
      <c r="HX113" s="67"/>
      <c r="HY113" s="67"/>
      <c r="HZ113" s="67"/>
      <c r="IA113" s="67"/>
      <c r="IB113" s="67"/>
      <c r="IC113" s="67"/>
      <c r="ID113" s="67"/>
      <c r="IE113" s="67"/>
      <c r="IF113" s="67"/>
      <c r="IG113" s="67"/>
      <c r="IH113" s="67"/>
      <c r="II113" s="67"/>
      <c r="IJ113" s="67"/>
      <c r="IK113" s="67"/>
      <c r="IL113" s="67"/>
      <c r="IM113" s="67"/>
      <c r="IN113" s="67"/>
      <c r="IO113" s="67"/>
      <c r="IP113" s="67"/>
      <c r="IQ113" s="67"/>
      <c r="IR113" s="67"/>
      <c r="IS113" s="67"/>
      <c r="IT113" s="67"/>
      <c r="IU113" s="67"/>
      <c r="IV113" s="67"/>
    </row>
    <row r="114" spans="1:256" s="232" customFormat="1" ht="21.75" customHeight="1" x14ac:dyDescent="0.2">
      <c r="A114" s="73" t="str">
        <f>IF(LEN(A22)&lt;=30,"","Unterschrift des Arbeitgebers und ggf. Firmenstempel:")</f>
        <v/>
      </c>
      <c r="B114" s="125"/>
      <c r="C114" s="125"/>
      <c r="D114" s="124"/>
      <c r="E114" s="124"/>
      <c r="F114" s="125" t="str">
        <f>IF(LEN(A22)&lt;=30,"","Unterschrift des Vermittlers:")</f>
        <v/>
      </c>
      <c r="G114" s="72"/>
      <c r="H114" s="124"/>
      <c r="I114" s="124"/>
      <c r="J114" s="7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81"/>
      <c r="AL114" s="381"/>
      <c r="AM114" s="381"/>
      <c r="AN114" s="381"/>
      <c r="AO114" s="381"/>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c r="EO114" s="67"/>
      <c r="EP114" s="67"/>
      <c r="EQ114" s="67"/>
      <c r="ER114" s="67"/>
      <c r="ES114" s="67"/>
      <c r="ET114" s="67"/>
      <c r="EU114" s="67"/>
      <c r="EV114" s="67"/>
      <c r="EW114" s="67"/>
      <c r="EX114" s="67"/>
      <c r="EY114" s="67"/>
      <c r="EZ114" s="67"/>
      <c r="FA114" s="67"/>
      <c r="FB114" s="67"/>
      <c r="FC114" s="67"/>
      <c r="FD114" s="67"/>
      <c r="FE114" s="67"/>
      <c r="FF114" s="67"/>
      <c r="FG114" s="67"/>
      <c r="FH114" s="67"/>
      <c r="FI114" s="67"/>
      <c r="FJ114" s="67"/>
      <c r="FK114" s="67"/>
      <c r="FL114" s="67"/>
      <c r="FM114" s="67"/>
      <c r="FN114" s="67"/>
      <c r="FO114" s="67"/>
      <c r="FP114" s="67"/>
      <c r="FQ114" s="67"/>
      <c r="FR114" s="67"/>
      <c r="FS114" s="67"/>
      <c r="FT114" s="67"/>
      <c r="FU114" s="67"/>
      <c r="FV114" s="67"/>
      <c r="FW114" s="67"/>
      <c r="FX114" s="67"/>
      <c r="FY114" s="67"/>
      <c r="FZ114" s="67"/>
      <c r="GA114" s="67"/>
      <c r="GB114" s="67"/>
      <c r="GC114" s="67"/>
      <c r="GD114" s="67"/>
      <c r="GE114" s="67"/>
      <c r="GF114" s="67"/>
      <c r="GG114" s="67"/>
      <c r="GH114" s="67"/>
      <c r="GI114" s="67"/>
      <c r="GJ114" s="67"/>
      <c r="GK114" s="67"/>
      <c r="GL114" s="67"/>
      <c r="GM114" s="67"/>
      <c r="GN114" s="67"/>
      <c r="GO114" s="67"/>
      <c r="GP114" s="67"/>
      <c r="GQ114" s="67"/>
      <c r="GR114" s="67"/>
      <c r="GS114" s="67"/>
      <c r="GT114" s="67"/>
      <c r="GU114" s="67"/>
      <c r="GV114" s="67"/>
      <c r="GW114" s="67"/>
      <c r="GX114" s="67"/>
      <c r="GY114" s="67"/>
      <c r="GZ114" s="67"/>
      <c r="HA114" s="67"/>
      <c r="HB114" s="67"/>
      <c r="HC114" s="67"/>
      <c r="HD114" s="67"/>
      <c r="HE114" s="67"/>
      <c r="HF114" s="67"/>
      <c r="HG114" s="67"/>
      <c r="HH114" s="67"/>
      <c r="HI114" s="67"/>
      <c r="HJ114" s="67"/>
      <c r="HK114" s="67"/>
      <c r="HL114" s="67"/>
      <c r="HM114" s="67"/>
      <c r="HN114" s="67"/>
      <c r="HO114" s="67"/>
      <c r="HP114" s="67"/>
      <c r="HQ114" s="67"/>
      <c r="HR114" s="67"/>
      <c r="HS114" s="67"/>
      <c r="HT114" s="67"/>
      <c r="HU114" s="67"/>
      <c r="HV114" s="67"/>
      <c r="HW114" s="67"/>
      <c r="HX114" s="67"/>
      <c r="HY114" s="67"/>
      <c r="HZ114" s="67"/>
      <c r="IA114" s="67"/>
      <c r="IB114" s="67"/>
      <c r="IC114" s="67"/>
      <c r="ID114" s="67"/>
      <c r="IE114" s="67"/>
      <c r="IF114" s="67"/>
      <c r="IG114" s="67"/>
      <c r="IH114" s="67"/>
      <c r="II114" s="67"/>
      <c r="IJ114" s="67"/>
      <c r="IK114" s="67"/>
      <c r="IL114" s="67"/>
      <c r="IM114" s="67"/>
      <c r="IN114" s="67"/>
      <c r="IO114" s="67"/>
      <c r="IP114" s="67"/>
      <c r="IQ114" s="67"/>
      <c r="IR114" s="67"/>
      <c r="IS114" s="67"/>
      <c r="IT114" s="67"/>
      <c r="IU114" s="67"/>
      <c r="IV114" s="67"/>
    </row>
    <row r="115" spans="1:256" s="232" customFormat="1" ht="25.5" customHeight="1" x14ac:dyDescent="0.2">
      <c r="A115" s="440"/>
      <c r="B115" s="431"/>
      <c r="C115" s="431"/>
      <c r="D115" s="431"/>
      <c r="E115" s="72"/>
      <c r="F115" s="430"/>
      <c r="G115" s="431"/>
      <c r="H115" s="431"/>
      <c r="I115" s="431"/>
      <c r="J115" s="7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1"/>
      <c r="AL115" s="381"/>
      <c r="AM115" s="381"/>
      <c r="AN115" s="381"/>
      <c r="AO115" s="381"/>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67"/>
      <c r="GU115" s="67"/>
      <c r="GV115" s="67"/>
      <c r="GW115" s="67"/>
      <c r="GX115" s="67"/>
      <c r="GY115" s="67"/>
      <c r="GZ115" s="67"/>
      <c r="HA115" s="67"/>
      <c r="HB115" s="67"/>
      <c r="HC115" s="67"/>
      <c r="HD115" s="67"/>
      <c r="HE115" s="67"/>
      <c r="HF115" s="67"/>
      <c r="HG115" s="67"/>
      <c r="HH115" s="67"/>
      <c r="HI115" s="67"/>
      <c r="HJ115" s="67"/>
      <c r="HK115" s="67"/>
      <c r="HL115" s="67"/>
      <c r="HM115" s="67"/>
      <c r="HN115" s="67"/>
      <c r="HO115" s="67"/>
      <c r="HP115" s="67"/>
      <c r="HQ115" s="67"/>
      <c r="HR115" s="67"/>
      <c r="HS115" s="67"/>
      <c r="HT115" s="67"/>
      <c r="HU115" s="67"/>
      <c r="HV115" s="67"/>
      <c r="HW115" s="67"/>
      <c r="HX115" s="67"/>
      <c r="HY115" s="67"/>
      <c r="HZ115" s="67"/>
      <c r="IA115" s="67"/>
      <c r="IB115" s="67"/>
      <c r="IC115" s="67"/>
      <c r="ID115" s="67"/>
      <c r="IE115" s="67"/>
      <c r="IF115" s="67"/>
      <c r="IG115" s="67"/>
      <c r="IH115" s="67"/>
      <c r="II115" s="67"/>
      <c r="IJ115" s="67"/>
      <c r="IK115" s="67"/>
      <c r="IL115" s="67"/>
      <c r="IM115" s="67"/>
      <c r="IN115" s="67"/>
      <c r="IO115" s="67"/>
      <c r="IP115" s="67"/>
      <c r="IQ115" s="67"/>
      <c r="IR115" s="67"/>
      <c r="IS115" s="67"/>
      <c r="IT115" s="67"/>
      <c r="IU115" s="67"/>
      <c r="IV115" s="67"/>
    </row>
    <row r="116" spans="1:256" s="232" customFormat="1" ht="6" customHeight="1" thickBot="1" x14ac:dyDescent="0.25">
      <c r="A116" s="70"/>
      <c r="B116" s="69"/>
      <c r="C116" s="69"/>
      <c r="D116" s="69"/>
      <c r="E116" s="69"/>
      <c r="F116" s="69"/>
      <c r="G116" s="69"/>
      <c r="H116" s="69"/>
      <c r="I116" s="69"/>
      <c r="J116" s="68"/>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381"/>
      <c r="AJ116" s="381"/>
      <c r="AK116" s="381"/>
      <c r="AL116" s="381"/>
      <c r="AM116" s="381"/>
      <c r="AN116" s="381"/>
      <c r="AO116" s="381"/>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67"/>
      <c r="GU116" s="67"/>
      <c r="GV116" s="67"/>
      <c r="GW116" s="67"/>
      <c r="GX116" s="67"/>
      <c r="GY116" s="67"/>
      <c r="GZ116" s="67"/>
      <c r="HA116" s="67"/>
      <c r="HB116" s="67"/>
      <c r="HC116" s="67"/>
      <c r="HD116" s="67"/>
      <c r="HE116" s="67"/>
      <c r="HF116" s="67"/>
      <c r="HG116" s="67"/>
      <c r="HH116" s="67"/>
      <c r="HI116" s="67"/>
      <c r="HJ116" s="67"/>
      <c r="HK116" s="67"/>
      <c r="HL116" s="67"/>
      <c r="HM116" s="67"/>
      <c r="HN116" s="67"/>
      <c r="HO116" s="67"/>
      <c r="HP116" s="67"/>
      <c r="HQ116" s="67"/>
      <c r="HR116" s="67"/>
      <c r="HS116" s="67"/>
      <c r="HT116" s="67"/>
      <c r="HU116" s="67"/>
      <c r="HV116" s="67"/>
      <c r="HW116" s="67"/>
      <c r="HX116" s="67"/>
      <c r="HY116" s="67"/>
      <c r="HZ116" s="67"/>
      <c r="IA116" s="67"/>
      <c r="IB116" s="67"/>
      <c r="IC116" s="67"/>
      <c r="ID116" s="67"/>
      <c r="IE116" s="67"/>
      <c r="IF116" s="67"/>
      <c r="IG116" s="67"/>
      <c r="IH116" s="67"/>
      <c r="II116" s="67"/>
      <c r="IJ116" s="67"/>
      <c r="IK116" s="67"/>
      <c r="IL116" s="67"/>
      <c r="IM116" s="67"/>
      <c r="IN116" s="67"/>
      <c r="IO116" s="67"/>
      <c r="IP116" s="67"/>
      <c r="IQ116" s="67"/>
      <c r="IR116" s="67"/>
      <c r="IS116" s="67"/>
      <c r="IT116" s="67"/>
      <c r="IU116" s="67"/>
      <c r="IV116" s="67"/>
    </row>
    <row r="117" spans="1:256" s="232" customFormat="1" ht="6" customHeight="1" thickTop="1" x14ac:dyDescent="0.2">
      <c r="A117" s="72"/>
      <c r="B117" s="72"/>
      <c r="C117" s="72"/>
      <c r="D117" s="72"/>
      <c r="E117" s="72"/>
      <c r="F117" s="72"/>
      <c r="G117" s="72"/>
      <c r="H117" s="72"/>
      <c r="I117" s="72"/>
      <c r="J117" s="72"/>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c r="EO117" s="67"/>
      <c r="EP117" s="67"/>
      <c r="EQ117" s="67"/>
      <c r="ER117" s="67"/>
      <c r="ES117" s="67"/>
      <c r="ET117" s="67"/>
      <c r="EU117" s="67"/>
      <c r="EV117" s="67"/>
      <c r="EW117" s="67"/>
      <c r="EX117" s="67"/>
      <c r="EY117" s="67"/>
      <c r="EZ117" s="67"/>
      <c r="FA117" s="67"/>
      <c r="FB117" s="67"/>
      <c r="FC117" s="67"/>
      <c r="FD117" s="67"/>
      <c r="FE117" s="67"/>
      <c r="FF117" s="67"/>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c r="GF117" s="67"/>
      <c r="GG117" s="67"/>
      <c r="GH117" s="67"/>
      <c r="GI117" s="67"/>
      <c r="GJ117" s="67"/>
      <c r="GK117" s="67"/>
      <c r="GL117" s="67"/>
      <c r="GM117" s="67"/>
      <c r="GN117" s="67"/>
      <c r="GO117" s="67"/>
      <c r="GP117" s="67"/>
      <c r="GQ117" s="67"/>
      <c r="GR117" s="67"/>
      <c r="GS117" s="67"/>
      <c r="GT117" s="67"/>
      <c r="GU117" s="67"/>
      <c r="GV117" s="67"/>
      <c r="GW117" s="67"/>
      <c r="GX117" s="67"/>
      <c r="GY117" s="67"/>
      <c r="GZ117" s="67"/>
      <c r="HA117" s="67"/>
      <c r="HB117" s="67"/>
      <c r="HC117" s="67"/>
      <c r="HD117" s="67"/>
      <c r="HE117" s="67"/>
      <c r="HF117" s="67"/>
      <c r="HG117" s="67"/>
      <c r="HH117" s="67"/>
      <c r="HI117" s="67"/>
      <c r="HJ117" s="67"/>
      <c r="HK117" s="67"/>
      <c r="HL117" s="67"/>
      <c r="HM117" s="67"/>
      <c r="HN117" s="67"/>
      <c r="HO117" s="67"/>
      <c r="HP117" s="67"/>
      <c r="HQ117" s="67"/>
      <c r="HR117" s="67"/>
      <c r="HS117" s="67"/>
      <c r="HT117" s="67"/>
      <c r="HU117" s="67"/>
      <c r="HV117" s="67"/>
      <c r="HW117" s="67"/>
      <c r="HX117" s="67"/>
      <c r="HY117" s="67"/>
      <c r="HZ117" s="67"/>
      <c r="IA117" s="67"/>
      <c r="IB117" s="67"/>
      <c r="IC117" s="67"/>
      <c r="ID117" s="67"/>
      <c r="IE117" s="67"/>
      <c r="IF117" s="67"/>
      <c r="IG117" s="67"/>
      <c r="IH117" s="67"/>
      <c r="II117" s="67"/>
      <c r="IJ117" s="67"/>
      <c r="IK117" s="67"/>
      <c r="IL117" s="67"/>
      <c r="IM117" s="67"/>
      <c r="IN117" s="67"/>
      <c r="IO117" s="67"/>
      <c r="IP117" s="67"/>
      <c r="IQ117" s="67"/>
      <c r="IR117" s="67"/>
      <c r="IS117" s="67"/>
      <c r="IT117" s="67"/>
      <c r="IU117" s="67"/>
      <c r="IV117" s="67"/>
    </row>
    <row r="118" spans="1:256" s="249" customFormat="1" ht="28.5" customHeight="1" x14ac:dyDescent="0.2">
      <c r="A118" s="427" t="s">
        <v>377</v>
      </c>
      <c r="B118" s="427"/>
      <c r="C118" s="427"/>
      <c r="D118" s="427"/>
      <c r="E118" s="427"/>
      <c r="F118" s="427"/>
      <c r="G118" s="427"/>
      <c r="H118" s="427"/>
      <c r="I118" s="427"/>
      <c r="J118" s="427"/>
      <c r="K118" s="378"/>
      <c r="L118" s="378"/>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O118" s="384"/>
    </row>
    <row r="119" spans="1:256" s="158" customFormat="1" ht="20.100000000000001" customHeight="1" x14ac:dyDescent="0.2">
      <c r="A119" s="205" t="s">
        <v>308</v>
      </c>
      <c r="B119" s="170"/>
      <c r="C119" s="170"/>
      <c r="D119" s="170"/>
      <c r="E119" s="170"/>
      <c r="F119" s="170"/>
      <c r="G119" s="170"/>
      <c r="H119" s="170"/>
      <c r="I119" s="170"/>
      <c r="J119" s="72"/>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76"/>
      <c r="AO119" s="376"/>
    </row>
    <row r="120" spans="1:256" ht="15.75" customHeight="1" x14ac:dyDescent="0.2">
      <c r="A120" s="426" t="s">
        <v>403</v>
      </c>
      <c r="B120" s="426"/>
      <c r="C120" s="426"/>
      <c r="D120" s="426"/>
      <c r="E120" s="426"/>
      <c r="F120" s="426"/>
      <c r="G120" s="426"/>
      <c r="H120" s="426"/>
      <c r="I120" s="426"/>
      <c r="J120" s="72"/>
      <c r="K120" s="373"/>
      <c r="L120" s="373"/>
    </row>
    <row r="121" spans="1:256" s="249" customFormat="1" ht="9" customHeight="1" x14ac:dyDescent="0.2">
      <c r="A121" s="72"/>
      <c r="B121" s="72"/>
      <c r="C121" s="72"/>
      <c r="D121" s="72"/>
      <c r="E121" s="72"/>
      <c r="F121" s="72"/>
      <c r="G121" s="72"/>
      <c r="H121" s="72"/>
      <c r="I121" s="72"/>
      <c r="J121" s="72"/>
      <c r="K121" s="378"/>
      <c r="L121" s="378"/>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row>
    <row r="122" spans="1:256" s="249" customFormat="1" ht="4.5" customHeight="1" x14ac:dyDescent="0.2">
      <c r="A122" s="72"/>
      <c r="B122" s="72"/>
      <c r="C122" s="72"/>
      <c r="D122" s="72"/>
      <c r="E122" s="72"/>
      <c r="F122" s="72"/>
      <c r="G122" s="72"/>
      <c r="H122" s="72"/>
      <c r="I122" s="72"/>
      <c r="J122" s="72"/>
      <c r="K122" s="378"/>
      <c r="L122" s="378"/>
      <c r="M122" s="384"/>
      <c r="N122" s="384"/>
      <c r="O122" s="384"/>
      <c r="P122" s="384"/>
      <c r="Q122" s="384"/>
      <c r="R122" s="384"/>
      <c r="S122" s="384"/>
      <c r="T122" s="384"/>
      <c r="U122" s="384"/>
      <c r="V122" s="384"/>
      <c r="W122" s="384"/>
      <c r="X122" s="384"/>
      <c r="Y122" s="384"/>
      <c r="Z122" s="384"/>
      <c r="AA122" s="384"/>
      <c r="AB122" s="384"/>
      <c r="AC122" s="384"/>
      <c r="AD122" s="384"/>
      <c r="AE122" s="384"/>
      <c r="AF122" s="384"/>
      <c r="AG122" s="384"/>
      <c r="AH122" s="384"/>
      <c r="AI122" s="384"/>
      <c r="AJ122" s="384"/>
      <c r="AK122" s="384"/>
      <c r="AL122" s="384"/>
      <c r="AM122" s="384"/>
      <c r="AN122" s="384"/>
      <c r="AO122" s="384"/>
    </row>
    <row r="123" spans="1:256" s="249" customFormat="1" ht="15" customHeight="1" x14ac:dyDescent="0.2">
      <c r="A123" s="428" t="s">
        <v>378</v>
      </c>
      <c r="B123" s="428"/>
      <c r="C123" s="428"/>
      <c r="D123" s="428"/>
      <c r="E123" s="428"/>
      <c r="F123" s="428"/>
      <c r="G123" s="428"/>
      <c r="H123" s="428"/>
      <c r="I123" s="428"/>
      <c r="J123" s="428"/>
      <c r="K123" s="378"/>
      <c r="L123" s="378"/>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4"/>
      <c r="AN123" s="384"/>
      <c r="AO123" s="384"/>
    </row>
    <row r="124" spans="1:256" s="249" customFormat="1" ht="3" customHeight="1" x14ac:dyDescent="0.2">
      <c r="A124" s="72"/>
      <c r="B124" s="72"/>
      <c r="C124" s="72"/>
      <c r="D124" s="72"/>
      <c r="E124" s="72"/>
      <c r="F124" s="72"/>
      <c r="G124" s="72"/>
      <c r="H124" s="72"/>
      <c r="I124" s="72"/>
      <c r="J124" s="72"/>
      <c r="K124" s="378"/>
      <c r="L124" s="378"/>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384"/>
      <c r="AM124" s="384"/>
      <c r="AN124" s="384"/>
      <c r="AO124" s="384"/>
    </row>
    <row r="125" spans="1:256" s="249" customFormat="1" ht="25.5" customHeight="1" x14ac:dyDescent="0.2">
      <c r="A125" s="428" t="s">
        <v>379</v>
      </c>
      <c r="B125" s="428"/>
      <c r="C125" s="428"/>
      <c r="D125" s="428"/>
      <c r="E125" s="428"/>
      <c r="F125" s="429"/>
      <c r="G125" s="430"/>
      <c r="H125" s="431"/>
      <c r="I125" s="431"/>
      <c r="J125" s="72"/>
      <c r="K125" s="378"/>
      <c r="L125" s="378"/>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384"/>
      <c r="AL125" s="384"/>
      <c r="AM125" s="384"/>
      <c r="AN125" s="384"/>
      <c r="AO125" s="384"/>
    </row>
    <row r="126" spans="1:256" s="249" customFormat="1" ht="15" customHeight="1" x14ac:dyDescent="0.2">
      <c r="A126" s="72" t="s">
        <v>380</v>
      </c>
      <c r="B126" s="72"/>
      <c r="C126" s="72"/>
      <c r="D126" s="72"/>
      <c r="E126" s="72"/>
      <c r="F126" s="72"/>
      <c r="G126" s="72"/>
      <c r="H126" s="72"/>
      <c r="I126" s="72"/>
      <c r="J126" s="72"/>
      <c r="K126" s="378"/>
      <c r="L126" s="378"/>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row>
    <row r="127" spans="1:256" s="249" customFormat="1" ht="13.9" customHeight="1" x14ac:dyDescent="0.2">
      <c r="A127" s="72"/>
      <c r="B127" s="72"/>
      <c r="C127" s="72"/>
      <c r="D127" s="72"/>
      <c r="E127" s="72"/>
      <c r="F127" s="72"/>
      <c r="G127" s="72"/>
      <c r="H127" s="72"/>
      <c r="I127" s="72"/>
      <c r="J127" s="72"/>
      <c r="K127" s="378"/>
      <c r="L127" s="378"/>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row>
    <row r="128" spans="1:256" s="249" customFormat="1" ht="42.6" customHeight="1" x14ac:dyDescent="0.2">
      <c r="A128" s="432" t="s">
        <v>381</v>
      </c>
      <c r="B128" s="432"/>
      <c r="C128" s="432"/>
      <c r="D128" s="432"/>
      <c r="E128" s="432"/>
      <c r="F128" s="432"/>
      <c r="G128" s="432"/>
      <c r="H128" s="432"/>
      <c r="I128" s="432"/>
      <c r="J128" s="432"/>
      <c r="K128" s="378"/>
      <c r="L128" s="378"/>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84"/>
    </row>
    <row r="129" spans="1:256" s="249" customFormat="1" ht="6.6" customHeight="1" thickBot="1" x14ac:dyDescent="0.25">
      <c r="A129" s="251"/>
      <c r="B129" s="251"/>
      <c r="C129" s="251"/>
      <c r="D129" s="251"/>
      <c r="E129" s="251"/>
      <c r="F129" s="251"/>
      <c r="G129" s="251"/>
      <c r="H129" s="251"/>
      <c r="I129" s="251"/>
      <c r="J129" s="251"/>
      <c r="K129" s="378"/>
      <c r="L129" s="378"/>
      <c r="M129" s="384"/>
      <c r="N129" s="384"/>
      <c r="O129" s="384"/>
      <c r="P129" s="384"/>
      <c r="Q129" s="384"/>
      <c r="R129" s="384"/>
      <c r="S129" s="384"/>
      <c r="T129" s="384"/>
      <c r="U129" s="384"/>
      <c r="V129" s="384"/>
      <c r="W129" s="384"/>
      <c r="X129" s="384"/>
      <c r="Y129" s="384"/>
      <c r="Z129" s="384"/>
      <c r="AA129" s="384"/>
      <c r="AB129" s="384"/>
      <c r="AC129" s="384"/>
      <c r="AD129" s="384"/>
      <c r="AE129" s="384"/>
      <c r="AF129" s="384"/>
      <c r="AG129" s="384"/>
      <c r="AH129" s="384"/>
      <c r="AI129" s="384"/>
      <c r="AJ129" s="384"/>
      <c r="AK129" s="384"/>
      <c r="AL129" s="384"/>
      <c r="AM129" s="384"/>
      <c r="AN129" s="384"/>
      <c r="AO129" s="384"/>
    </row>
    <row r="130" spans="1:256" s="249" customFormat="1" ht="6" customHeight="1" x14ac:dyDescent="0.2">
      <c r="A130" s="252"/>
      <c r="B130" s="72"/>
      <c r="C130" s="72"/>
      <c r="D130" s="72"/>
      <c r="E130" s="72"/>
      <c r="F130" s="72"/>
      <c r="G130" s="72"/>
      <c r="H130" s="72"/>
      <c r="I130" s="72"/>
      <c r="J130" s="72"/>
      <c r="K130" s="378"/>
      <c r="L130" s="378"/>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row>
    <row r="131" spans="1:256" s="232" customFormat="1" ht="27" customHeight="1" x14ac:dyDescent="0.2">
      <c r="A131" s="253" t="s">
        <v>289</v>
      </c>
      <c r="B131" s="432" t="s">
        <v>405</v>
      </c>
      <c r="C131" s="432"/>
      <c r="D131" s="432"/>
      <c r="E131" s="432"/>
      <c r="F131" s="432"/>
      <c r="G131" s="432"/>
      <c r="H131" s="432"/>
      <c r="J131" s="64"/>
      <c r="K131" s="385"/>
      <c r="L131" s="385"/>
      <c r="M131" s="372"/>
      <c r="N131" s="372"/>
      <c r="O131" s="372"/>
      <c r="P131" s="372"/>
      <c r="Q131" s="372"/>
      <c r="R131" s="372"/>
      <c r="S131" s="372"/>
      <c r="T131" s="372"/>
      <c r="U131" s="372"/>
      <c r="V131" s="372"/>
      <c r="W131" s="372"/>
      <c r="X131" s="372"/>
      <c r="Y131" s="372"/>
      <c r="Z131" s="372"/>
      <c r="AA131" s="372"/>
      <c r="AB131" s="372"/>
      <c r="AC131" s="372"/>
      <c r="AD131" s="372"/>
      <c r="AE131" s="372"/>
      <c r="AF131" s="372"/>
      <c r="AG131" s="372"/>
      <c r="AH131" s="372"/>
      <c r="AI131" s="372"/>
      <c r="AJ131" s="372"/>
      <c r="AK131" s="372"/>
      <c r="AL131" s="372"/>
      <c r="AM131" s="372"/>
      <c r="AN131" s="372"/>
      <c r="AO131" s="372"/>
      <c r="AP131" s="168"/>
      <c r="AQ131" s="168"/>
      <c r="AR131" s="168"/>
      <c r="AS131" s="168"/>
      <c r="AT131" s="168"/>
      <c r="AU131" s="168"/>
      <c r="AV131" s="168"/>
      <c r="AW131" s="168"/>
      <c r="AX131" s="168"/>
      <c r="AY131" s="168"/>
      <c r="AZ131" s="168"/>
      <c r="BA131" s="168"/>
      <c r="BB131" s="168"/>
      <c r="BC131" s="168"/>
      <c r="BD131" s="168"/>
      <c r="BE131" s="168"/>
      <c r="BF131" s="168"/>
      <c r="BG131" s="168"/>
      <c r="BH131" s="168"/>
      <c r="BI131" s="168"/>
      <c r="BJ131" s="168"/>
      <c r="BK131" s="168"/>
      <c r="BL131" s="168"/>
      <c r="BM131" s="168"/>
      <c r="BN131" s="168"/>
      <c r="BO131" s="168"/>
      <c r="BP131" s="168"/>
      <c r="BQ131" s="168"/>
      <c r="BR131" s="168"/>
      <c r="BS131" s="168"/>
      <c r="BT131" s="168"/>
      <c r="BU131" s="168"/>
      <c r="BV131" s="168"/>
      <c r="BW131" s="168"/>
      <c r="BX131" s="168"/>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168"/>
      <c r="EJ131" s="168"/>
      <c r="EK131" s="168"/>
      <c r="EL131" s="168"/>
      <c r="EM131" s="168"/>
      <c r="EN131" s="168"/>
      <c r="EO131" s="168"/>
      <c r="EP131" s="168"/>
      <c r="EQ131" s="168"/>
      <c r="ER131" s="168"/>
      <c r="ES131" s="168"/>
      <c r="ET131" s="168"/>
      <c r="EU131" s="168"/>
      <c r="EV131" s="168"/>
      <c r="EW131" s="168"/>
      <c r="EX131" s="168"/>
      <c r="EY131" s="168"/>
      <c r="EZ131" s="168"/>
      <c r="FA131" s="168"/>
      <c r="FB131" s="168"/>
      <c r="FC131" s="168"/>
      <c r="FD131" s="168"/>
      <c r="FE131" s="168"/>
      <c r="FF131" s="168"/>
      <c r="FG131" s="168"/>
      <c r="FH131" s="168"/>
      <c r="FI131" s="168"/>
      <c r="FJ131" s="168"/>
      <c r="FK131" s="168"/>
      <c r="FL131" s="168"/>
      <c r="FM131" s="168"/>
      <c r="FN131" s="168"/>
      <c r="FO131" s="168"/>
      <c r="FP131" s="168"/>
      <c r="FQ131" s="168"/>
      <c r="FR131" s="168"/>
      <c r="FS131" s="168"/>
      <c r="FT131" s="168"/>
      <c r="FU131" s="168"/>
      <c r="FV131" s="168"/>
      <c r="FW131" s="168"/>
      <c r="FX131" s="168"/>
      <c r="FY131" s="168"/>
      <c r="FZ131" s="168"/>
      <c r="GA131" s="168"/>
      <c r="GB131" s="168"/>
      <c r="GC131" s="168"/>
      <c r="GD131" s="168"/>
      <c r="GE131" s="168"/>
      <c r="GF131" s="168"/>
      <c r="GG131" s="168"/>
      <c r="GH131" s="168"/>
      <c r="GI131" s="168"/>
      <c r="GJ131" s="168"/>
      <c r="GK131" s="168"/>
      <c r="GL131" s="168"/>
      <c r="GM131" s="168"/>
      <c r="GN131" s="168"/>
      <c r="GO131" s="168"/>
      <c r="GP131" s="168"/>
      <c r="GQ131" s="168"/>
      <c r="GR131" s="168"/>
      <c r="GS131" s="168"/>
      <c r="GT131" s="168"/>
      <c r="GU131" s="168"/>
      <c r="GV131" s="168"/>
      <c r="GW131" s="168"/>
      <c r="GX131" s="168"/>
      <c r="GY131" s="168"/>
      <c r="GZ131" s="168"/>
      <c r="HA131" s="168"/>
      <c r="HB131" s="168"/>
      <c r="HC131" s="168"/>
      <c r="HD131" s="168"/>
      <c r="HE131" s="168"/>
      <c r="HF131" s="168"/>
      <c r="HG131" s="168"/>
      <c r="HH131" s="168"/>
      <c r="HI131" s="168"/>
      <c r="HJ131" s="168"/>
      <c r="HK131" s="168"/>
      <c r="HL131" s="168"/>
      <c r="HM131" s="168"/>
      <c r="HN131" s="168"/>
      <c r="HO131" s="168"/>
      <c r="HP131" s="168"/>
      <c r="HQ131" s="168"/>
      <c r="HR131" s="168"/>
      <c r="HS131" s="168"/>
      <c r="HT131" s="168"/>
      <c r="HU131" s="168"/>
      <c r="HV131" s="168"/>
      <c r="HW131" s="168"/>
      <c r="HX131" s="168"/>
      <c r="HY131" s="168"/>
      <c r="HZ131" s="168"/>
      <c r="IA131" s="168"/>
      <c r="IB131" s="168"/>
      <c r="IC131" s="168"/>
      <c r="ID131" s="168"/>
      <c r="IE131" s="168"/>
      <c r="IF131" s="168"/>
      <c r="IG131" s="168"/>
      <c r="IH131" s="168"/>
      <c r="II131" s="168"/>
      <c r="IJ131" s="168"/>
      <c r="IK131" s="168"/>
      <c r="IL131" s="168"/>
      <c r="IM131" s="168"/>
      <c r="IN131" s="168"/>
      <c r="IO131" s="168"/>
      <c r="IP131" s="168"/>
      <c r="IQ131" s="168"/>
      <c r="IR131" s="168"/>
      <c r="IS131" s="168"/>
      <c r="IT131" s="168"/>
      <c r="IU131" s="168"/>
      <c r="IV131" s="168"/>
    </row>
    <row r="132" spans="1:256" s="232" customFormat="1" ht="12.75" customHeight="1" x14ac:dyDescent="0.2">
      <c r="A132" s="65"/>
      <c r="B132" s="272" t="b">
        <v>0</v>
      </c>
      <c r="C132" s="64"/>
      <c r="D132" s="64"/>
      <c r="E132" s="64"/>
      <c r="F132" s="64"/>
      <c r="G132" s="64"/>
      <c r="H132" s="64"/>
      <c r="I132" s="64"/>
      <c r="J132" s="64"/>
      <c r="K132" s="385"/>
      <c r="L132" s="385"/>
      <c r="M132" s="372"/>
      <c r="N132" s="372"/>
      <c r="O132" s="372"/>
      <c r="P132" s="372"/>
      <c r="Q132" s="372"/>
      <c r="R132" s="372"/>
      <c r="S132" s="372"/>
      <c r="T132" s="372"/>
      <c r="U132" s="372"/>
      <c r="V132" s="372"/>
      <c r="W132" s="372"/>
      <c r="X132" s="372"/>
      <c r="Y132" s="372"/>
      <c r="Z132" s="372"/>
      <c r="AA132" s="372"/>
      <c r="AB132" s="372"/>
      <c r="AC132" s="372"/>
      <c r="AD132" s="372"/>
      <c r="AE132" s="372"/>
      <c r="AF132" s="372"/>
      <c r="AG132" s="372"/>
      <c r="AH132" s="372"/>
      <c r="AI132" s="372"/>
      <c r="AJ132" s="372"/>
      <c r="AK132" s="372"/>
      <c r="AL132" s="372"/>
      <c r="AM132" s="372"/>
      <c r="AN132" s="372"/>
      <c r="AO132" s="372"/>
      <c r="AP132" s="168"/>
      <c r="AQ132" s="168"/>
      <c r="AR132" s="168"/>
      <c r="AS132" s="168"/>
      <c r="AT132" s="168"/>
      <c r="AU132" s="168"/>
      <c r="AV132" s="168"/>
      <c r="AW132" s="168"/>
      <c r="AX132" s="168"/>
      <c r="AY132" s="168"/>
      <c r="AZ132" s="168"/>
      <c r="BA132" s="168"/>
      <c r="BB132" s="168"/>
      <c r="BC132" s="168"/>
      <c r="BD132" s="168"/>
      <c r="BE132" s="168"/>
      <c r="BF132" s="168"/>
      <c r="BG132" s="168"/>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c r="DA132" s="168"/>
      <c r="DB132" s="168"/>
      <c r="DC132" s="168"/>
      <c r="DD132" s="168"/>
      <c r="DE132" s="168"/>
      <c r="DF132" s="168"/>
      <c r="DG132" s="168"/>
      <c r="DH132" s="168"/>
      <c r="DI132" s="168"/>
      <c r="DJ132" s="168"/>
      <c r="DK132" s="168"/>
      <c r="DL132" s="168"/>
      <c r="DM132" s="168"/>
      <c r="DN132" s="168"/>
      <c r="DO132" s="168"/>
      <c r="DP132" s="168"/>
      <c r="DQ132" s="168"/>
      <c r="DR132" s="168"/>
      <c r="DS132" s="168"/>
      <c r="DT132" s="168"/>
      <c r="DU132" s="168"/>
      <c r="DV132" s="168"/>
      <c r="DW132" s="168"/>
      <c r="DX132" s="168"/>
      <c r="DY132" s="168"/>
      <c r="DZ132" s="168"/>
      <c r="EA132" s="168"/>
      <c r="EB132" s="168"/>
      <c r="EC132" s="168"/>
      <c r="ED132" s="168"/>
      <c r="EE132" s="168"/>
      <c r="EF132" s="168"/>
      <c r="EG132" s="168"/>
      <c r="EH132" s="168"/>
      <c r="EI132" s="168"/>
      <c r="EJ132" s="168"/>
      <c r="EK132" s="168"/>
      <c r="EL132" s="168"/>
      <c r="EM132" s="168"/>
      <c r="EN132" s="168"/>
      <c r="EO132" s="168"/>
      <c r="EP132" s="168"/>
      <c r="EQ132" s="168"/>
      <c r="ER132" s="168"/>
      <c r="ES132" s="168"/>
      <c r="ET132" s="168"/>
      <c r="EU132" s="168"/>
      <c r="EV132" s="168"/>
      <c r="EW132" s="168"/>
      <c r="EX132" s="168"/>
      <c r="EY132" s="168"/>
      <c r="EZ132" s="168"/>
      <c r="FA132" s="168"/>
      <c r="FB132" s="168"/>
      <c r="FC132" s="168"/>
      <c r="FD132" s="168"/>
      <c r="FE132" s="168"/>
      <c r="FF132" s="168"/>
      <c r="FG132" s="168"/>
      <c r="FH132" s="168"/>
      <c r="FI132" s="168"/>
      <c r="FJ132" s="168"/>
      <c r="FK132" s="168"/>
      <c r="FL132" s="168"/>
      <c r="FM132" s="168"/>
      <c r="FN132" s="168"/>
      <c r="FO132" s="168"/>
      <c r="FP132" s="168"/>
      <c r="FQ132" s="168"/>
      <c r="FR132" s="168"/>
      <c r="FS132" s="168"/>
      <c r="FT132" s="168"/>
      <c r="FU132" s="168"/>
      <c r="FV132" s="168"/>
      <c r="FW132" s="168"/>
      <c r="FX132" s="168"/>
      <c r="FY132" s="168"/>
      <c r="FZ132" s="168"/>
      <c r="GA132" s="168"/>
      <c r="GB132" s="168"/>
      <c r="GC132" s="168"/>
      <c r="GD132" s="168"/>
      <c r="GE132" s="168"/>
      <c r="GF132" s="168"/>
      <c r="GG132" s="168"/>
      <c r="GH132" s="168"/>
      <c r="GI132" s="168"/>
      <c r="GJ132" s="168"/>
      <c r="GK132" s="168"/>
      <c r="GL132" s="168"/>
      <c r="GM132" s="168"/>
      <c r="GN132" s="168"/>
      <c r="GO132" s="168"/>
      <c r="GP132" s="168"/>
      <c r="GQ132" s="168"/>
      <c r="GR132" s="168"/>
      <c r="GS132" s="168"/>
      <c r="GT132" s="168"/>
      <c r="GU132" s="168"/>
      <c r="GV132" s="168"/>
      <c r="GW132" s="168"/>
      <c r="GX132" s="168"/>
      <c r="GY132" s="168"/>
      <c r="GZ132" s="168"/>
      <c r="HA132" s="168"/>
      <c r="HB132" s="168"/>
      <c r="HC132" s="168"/>
      <c r="HD132" s="168"/>
      <c r="HE132" s="168"/>
      <c r="HF132" s="168"/>
      <c r="HG132" s="168"/>
      <c r="HH132" s="168"/>
      <c r="HI132" s="168"/>
      <c r="HJ132" s="168"/>
      <c r="HK132" s="168"/>
      <c r="HL132" s="168"/>
      <c r="HM132" s="168"/>
      <c r="HN132" s="168"/>
      <c r="HO132" s="168"/>
      <c r="HP132" s="168"/>
      <c r="HQ132" s="168"/>
      <c r="HR132" s="168"/>
      <c r="HS132" s="168"/>
      <c r="HT132" s="168"/>
      <c r="HU132" s="168"/>
      <c r="HV132" s="168"/>
      <c r="HW132" s="168"/>
      <c r="HX132" s="168"/>
      <c r="HY132" s="168"/>
      <c r="HZ132" s="168"/>
      <c r="IA132" s="168"/>
      <c r="IB132" s="168"/>
      <c r="IC132" s="168"/>
      <c r="ID132" s="168"/>
      <c r="IE132" s="168"/>
      <c r="IF132" s="168"/>
      <c r="IG132" s="168"/>
      <c r="IH132" s="168"/>
      <c r="II132" s="168"/>
      <c r="IJ132" s="168"/>
      <c r="IK132" s="168"/>
      <c r="IL132" s="168"/>
      <c r="IM132" s="168"/>
      <c r="IN132" s="168"/>
      <c r="IO132" s="168"/>
      <c r="IP132" s="168"/>
      <c r="IQ132" s="168"/>
      <c r="IR132" s="168"/>
      <c r="IS132" s="168"/>
      <c r="IT132" s="168"/>
      <c r="IU132" s="168"/>
      <c r="IV132" s="168"/>
    </row>
    <row r="133" spans="1:256" s="232" customFormat="1" ht="12.75" customHeight="1" x14ac:dyDescent="0.2">
      <c r="A133" s="65"/>
      <c r="B133" s="64" t="str">
        <f>IF(B132=FALSE,"Falls nein, bitte begründen: ","Falls ja, keine weitere Begründung notwendig. ")</f>
        <v xml:space="preserve">Falls nein, bitte begründen: </v>
      </c>
      <c r="C133" s="64"/>
      <c r="D133" s="64"/>
      <c r="E133" s="64"/>
      <c r="F133" s="64"/>
      <c r="G133" s="64"/>
      <c r="H133" s="64"/>
      <c r="I133" s="64"/>
      <c r="J133" s="64"/>
      <c r="K133" s="385"/>
      <c r="L133" s="385"/>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2"/>
      <c r="AK133" s="372"/>
      <c r="AL133" s="372"/>
      <c r="AM133" s="372"/>
      <c r="AN133" s="372"/>
      <c r="AO133" s="372"/>
      <c r="AP133" s="168"/>
      <c r="AQ133" s="168"/>
      <c r="AR133" s="168"/>
      <c r="AS133" s="168"/>
      <c r="AT133" s="168"/>
      <c r="AU133" s="168"/>
      <c r="AV133" s="168"/>
      <c r="AW133" s="168"/>
      <c r="AX133" s="168"/>
      <c r="AY133" s="168"/>
      <c r="AZ133" s="168"/>
      <c r="BA133" s="168"/>
      <c r="BB133" s="168"/>
      <c r="BC133" s="168"/>
      <c r="BD133" s="168"/>
      <c r="BE133" s="168"/>
      <c r="BF133" s="168"/>
      <c r="BG133" s="168"/>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168"/>
      <c r="CF133" s="168"/>
      <c r="CG133" s="168"/>
      <c r="CH133" s="168"/>
      <c r="CI133" s="168"/>
      <c r="CJ133" s="168"/>
      <c r="CK133" s="168"/>
      <c r="CL133" s="168"/>
      <c r="CM133" s="168"/>
      <c r="CN133" s="168"/>
      <c r="CO133" s="168"/>
      <c r="CP133" s="168"/>
      <c r="CQ133" s="168"/>
      <c r="CR133" s="168"/>
      <c r="CS133" s="168"/>
      <c r="CT133" s="168"/>
      <c r="CU133" s="168"/>
      <c r="CV133" s="168"/>
      <c r="CW133" s="168"/>
      <c r="CX133" s="168"/>
      <c r="CY133" s="168"/>
      <c r="CZ133" s="168"/>
      <c r="DA133" s="168"/>
      <c r="DB133" s="168"/>
      <c r="DC133" s="168"/>
      <c r="DD133" s="168"/>
      <c r="DE133" s="168"/>
      <c r="DF133" s="168"/>
      <c r="DG133" s="168"/>
      <c r="DH133" s="168"/>
      <c r="DI133" s="168"/>
      <c r="DJ133" s="168"/>
      <c r="DK133" s="168"/>
      <c r="DL133" s="168"/>
      <c r="DM133" s="168"/>
      <c r="DN133" s="168"/>
      <c r="DO133" s="168"/>
      <c r="DP133" s="168"/>
      <c r="DQ133" s="168"/>
      <c r="DR133" s="168"/>
      <c r="DS133" s="168"/>
      <c r="DT133" s="168"/>
      <c r="DU133" s="168"/>
      <c r="DV133" s="168"/>
      <c r="DW133" s="168"/>
      <c r="DX133" s="168"/>
      <c r="DY133" s="168"/>
      <c r="DZ133" s="168"/>
      <c r="EA133" s="168"/>
      <c r="EB133" s="168"/>
      <c r="EC133" s="168"/>
      <c r="ED133" s="168"/>
      <c r="EE133" s="168"/>
      <c r="EF133" s="168"/>
      <c r="EG133" s="168"/>
      <c r="EH133" s="168"/>
      <c r="EI133" s="168"/>
      <c r="EJ133" s="168"/>
      <c r="EK133" s="168"/>
      <c r="EL133" s="168"/>
      <c r="EM133" s="168"/>
      <c r="EN133" s="168"/>
      <c r="EO133" s="168"/>
      <c r="EP133" s="168"/>
      <c r="EQ133" s="168"/>
      <c r="ER133" s="168"/>
      <c r="ES133" s="168"/>
      <c r="ET133" s="168"/>
      <c r="EU133" s="168"/>
      <c r="EV133" s="168"/>
      <c r="EW133" s="168"/>
      <c r="EX133" s="168"/>
      <c r="EY133" s="168"/>
      <c r="EZ133" s="168"/>
      <c r="FA133" s="168"/>
      <c r="FB133" s="168"/>
      <c r="FC133" s="168"/>
      <c r="FD133" s="168"/>
      <c r="FE133" s="168"/>
      <c r="FF133" s="168"/>
      <c r="FG133" s="168"/>
      <c r="FH133" s="168"/>
      <c r="FI133" s="168"/>
      <c r="FJ133" s="168"/>
      <c r="FK133" s="168"/>
      <c r="FL133" s="168"/>
      <c r="FM133" s="168"/>
      <c r="FN133" s="168"/>
      <c r="FO133" s="168"/>
      <c r="FP133" s="168"/>
      <c r="FQ133" s="168"/>
      <c r="FR133" s="168"/>
      <c r="FS133" s="168"/>
      <c r="FT133" s="168"/>
      <c r="FU133" s="168"/>
      <c r="FV133" s="168"/>
      <c r="FW133" s="168"/>
      <c r="FX133" s="168"/>
      <c r="FY133" s="168"/>
      <c r="FZ133" s="168"/>
      <c r="GA133" s="168"/>
      <c r="GB133" s="168"/>
      <c r="GC133" s="168"/>
      <c r="GD133" s="168"/>
      <c r="GE133" s="168"/>
      <c r="GF133" s="168"/>
      <c r="GG133" s="168"/>
      <c r="GH133" s="168"/>
      <c r="GI133" s="168"/>
      <c r="GJ133" s="168"/>
      <c r="GK133" s="168"/>
      <c r="GL133" s="168"/>
      <c r="GM133" s="168"/>
      <c r="GN133" s="168"/>
      <c r="GO133" s="168"/>
      <c r="GP133" s="168"/>
      <c r="GQ133" s="168"/>
      <c r="GR133" s="168"/>
      <c r="GS133" s="168"/>
      <c r="GT133" s="168"/>
      <c r="GU133" s="168"/>
      <c r="GV133" s="168"/>
      <c r="GW133" s="168"/>
      <c r="GX133" s="168"/>
      <c r="GY133" s="168"/>
      <c r="GZ133" s="168"/>
      <c r="HA133" s="168"/>
      <c r="HB133" s="168"/>
      <c r="HC133" s="168"/>
      <c r="HD133" s="168"/>
      <c r="HE133" s="168"/>
      <c r="HF133" s="168"/>
      <c r="HG133" s="168"/>
      <c r="HH133" s="168"/>
      <c r="HI133" s="168"/>
      <c r="HJ133" s="168"/>
      <c r="HK133" s="168"/>
      <c r="HL133" s="168"/>
      <c r="HM133" s="168"/>
      <c r="HN133" s="168"/>
      <c r="HO133" s="168"/>
      <c r="HP133" s="168"/>
      <c r="HQ133" s="168"/>
      <c r="HR133" s="168"/>
      <c r="HS133" s="168"/>
      <c r="HT133" s="168"/>
      <c r="HU133" s="168"/>
      <c r="HV133" s="168"/>
      <c r="HW133" s="168"/>
      <c r="HX133" s="168"/>
      <c r="HY133" s="168"/>
      <c r="HZ133" s="168"/>
      <c r="IA133" s="168"/>
      <c r="IB133" s="168"/>
      <c r="IC133" s="168"/>
      <c r="ID133" s="168"/>
      <c r="IE133" s="168"/>
      <c r="IF133" s="168"/>
      <c r="IG133" s="168"/>
      <c r="IH133" s="168"/>
      <c r="II133" s="168"/>
      <c r="IJ133" s="168"/>
      <c r="IK133" s="168"/>
      <c r="IL133" s="168"/>
      <c r="IM133" s="168"/>
      <c r="IN133" s="168"/>
      <c r="IO133" s="168"/>
      <c r="IP133" s="168"/>
      <c r="IQ133" s="168"/>
      <c r="IR133" s="168"/>
      <c r="IS133" s="168"/>
      <c r="IT133" s="168"/>
      <c r="IU133" s="168"/>
      <c r="IV133" s="168"/>
    </row>
    <row r="134" spans="1:256" s="232" customFormat="1" ht="43.5" customHeight="1" x14ac:dyDescent="0.2">
      <c r="A134" s="65"/>
      <c r="B134" s="64"/>
      <c r="C134" s="481" t="s">
        <v>288</v>
      </c>
      <c r="D134" s="481"/>
      <c r="E134" s="481"/>
      <c r="F134" s="481"/>
      <c r="G134" s="481"/>
      <c r="H134" s="481"/>
      <c r="I134" s="481"/>
      <c r="J134" s="481"/>
      <c r="K134" s="385"/>
      <c r="L134" s="385"/>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2"/>
      <c r="AI134" s="372"/>
      <c r="AJ134" s="372"/>
      <c r="AK134" s="372"/>
      <c r="AL134" s="372"/>
      <c r="AM134" s="372"/>
      <c r="AN134" s="372"/>
      <c r="AO134" s="372"/>
      <c r="AP134" s="168"/>
      <c r="AQ134" s="168"/>
      <c r="AR134" s="168"/>
      <c r="AS134" s="168"/>
      <c r="AT134" s="168"/>
      <c r="AU134" s="168"/>
      <c r="AV134" s="168"/>
      <c r="AW134" s="168"/>
      <c r="AX134" s="168"/>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168"/>
      <c r="CF134" s="168"/>
      <c r="CG134" s="168"/>
      <c r="CH134" s="168"/>
      <c r="CI134" s="168"/>
      <c r="CJ134" s="168"/>
      <c r="CK134" s="168"/>
      <c r="CL134" s="168"/>
      <c r="CM134" s="168"/>
      <c r="CN134" s="168"/>
      <c r="CO134" s="168"/>
      <c r="CP134" s="168"/>
      <c r="CQ134" s="168"/>
      <c r="CR134" s="168"/>
      <c r="CS134" s="168"/>
      <c r="CT134" s="168"/>
      <c r="CU134" s="168"/>
      <c r="CV134" s="168"/>
      <c r="CW134" s="168"/>
      <c r="CX134" s="168"/>
      <c r="CY134" s="168"/>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c r="EC134" s="168"/>
      <c r="ED134" s="168"/>
      <c r="EE134" s="168"/>
      <c r="EF134" s="168"/>
      <c r="EG134" s="168"/>
      <c r="EH134" s="168"/>
      <c r="EI134" s="168"/>
      <c r="EJ134" s="168"/>
      <c r="EK134" s="168"/>
      <c r="EL134" s="168"/>
      <c r="EM134" s="168"/>
      <c r="EN134" s="168"/>
      <c r="EO134" s="168"/>
      <c r="EP134" s="168"/>
      <c r="EQ134" s="168"/>
      <c r="ER134" s="168"/>
      <c r="ES134" s="168"/>
      <c r="ET134" s="168"/>
      <c r="EU134" s="168"/>
      <c r="EV134" s="168"/>
      <c r="EW134" s="168"/>
      <c r="EX134" s="168"/>
      <c r="EY134" s="168"/>
      <c r="EZ134" s="168"/>
      <c r="FA134" s="168"/>
      <c r="FB134" s="168"/>
      <c r="FC134" s="168"/>
      <c r="FD134" s="168"/>
      <c r="FE134" s="168"/>
      <c r="FF134" s="168"/>
      <c r="FG134" s="168"/>
      <c r="FH134" s="168"/>
      <c r="FI134" s="168"/>
      <c r="FJ134" s="168"/>
      <c r="FK134" s="168"/>
      <c r="FL134" s="168"/>
      <c r="FM134" s="168"/>
      <c r="FN134" s="168"/>
      <c r="FO134" s="168"/>
      <c r="FP134" s="168"/>
      <c r="FQ134" s="168"/>
      <c r="FR134" s="168"/>
      <c r="FS134" s="168"/>
      <c r="FT134" s="168"/>
      <c r="FU134" s="168"/>
      <c r="FV134" s="168"/>
      <c r="FW134" s="168"/>
      <c r="FX134" s="168"/>
      <c r="FY134" s="168"/>
      <c r="FZ134" s="168"/>
      <c r="GA134" s="168"/>
      <c r="GB134" s="168"/>
      <c r="GC134" s="168"/>
      <c r="GD134" s="168"/>
      <c r="GE134" s="168"/>
      <c r="GF134" s="168"/>
      <c r="GG134" s="168"/>
      <c r="GH134" s="168"/>
      <c r="GI134" s="168"/>
      <c r="GJ134" s="168"/>
      <c r="GK134" s="168"/>
      <c r="GL134" s="168"/>
      <c r="GM134" s="168"/>
      <c r="GN134" s="168"/>
      <c r="GO134" s="168"/>
      <c r="GP134" s="168"/>
      <c r="GQ134" s="168"/>
      <c r="GR134" s="168"/>
      <c r="GS134" s="168"/>
      <c r="GT134" s="168"/>
      <c r="GU134" s="168"/>
      <c r="GV134" s="168"/>
      <c r="GW134" s="168"/>
      <c r="GX134" s="168"/>
      <c r="GY134" s="168"/>
      <c r="GZ134" s="168"/>
      <c r="HA134" s="168"/>
      <c r="HB134" s="168"/>
      <c r="HC134" s="168"/>
      <c r="HD134" s="168"/>
      <c r="HE134" s="168"/>
      <c r="HF134" s="168"/>
      <c r="HG134" s="168"/>
      <c r="HH134" s="168"/>
      <c r="HI134" s="168"/>
      <c r="HJ134" s="168"/>
      <c r="HK134" s="168"/>
      <c r="HL134" s="168"/>
      <c r="HM134" s="168"/>
      <c r="HN134" s="168"/>
      <c r="HO134" s="168"/>
      <c r="HP134" s="168"/>
      <c r="HQ134" s="168"/>
      <c r="HR134" s="168"/>
      <c r="HS134" s="168"/>
      <c r="HT134" s="168"/>
      <c r="HU134" s="168"/>
      <c r="HV134" s="168"/>
      <c r="HW134" s="168"/>
      <c r="HX134" s="168"/>
      <c r="HY134" s="168"/>
      <c r="HZ134" s="168"/>
      <c r="IA134" s="168"/>
      <c r="IB134" s="168"/>
      <c r="IC134" s="168"/>
      <c r="ID134" s="168"/>
      <c r="IE134" s="168"/>
      <c r="IF134" s="168"/>
      <c r="IG134" s="168"/>
      <c r="IH134" s="168"/>
      <c r="II134" s="168"/>
      <c r="IJ134" s="168"/>
      <c r="IK134" s="168"/>
      <c r="IL134" s="168"/>
      <c r="IM134" s="168"/>
      <c r="IN134" s="168"/>
      <c r="IO134" s="168"/>
      <c r="IP134" s="168"/>
      <c r="IQ134" s="168"/>
      <c r="IR134" s="168"/>
      <c r="IS134" s="168"/>
      <c r="IT134" s="168"/>
      <c r="IU134" s="168"/>
      <c r="IV134" s="168"/>
    </row>
    <row r="135" spans="1:256" s="232" customFormat="1" ht="26.25" customHeight="1" x14ac:dyDescent="0.2">
      <c r="B135" s="64"/>
      <c r="C135" s="482" t="s">
        <v>287</v>
      </c>
      <c r="D135" s="482"/>
      <c r="E135" s="482"/>
      <c r="F135" s="482"/>
      <c r="G135" s="482"/>
      <c r="H135" s="482"/>
      <c r="I135" s="482"/>
      <c r="J135" s="482"/>
      <c r="K135" s="385"/>
      <c r="L135" s="385"/>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168"/>
      <c r="AQ135" s="168"/>
      <c r="AR135" s="168"/>
      <c r="AS135" s="168"/>
      <c r="AT135" s="168"/>
      <c r="AU135" s="168"/>
      <c r="AV135" s="168"/>
      <c r="AW135" s="168"/>
      <c r="AX135" s="168"/>
      <c r="AY135" s="168"/>
      <c r="AZ135" s="168"/>
      <c r="BA135" s="168"/>
      <c r="BB135" s="168"/>
      <c r="BC135" s="168"/>
      <c r="BD135" s="168"/>
      <c r="BE135" s="168"/>
      <c r="BF135" s="168"/>
      <c r="BG135" s="168"/>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168"/>
      <c r="CF135" s="168"/>
      <c r="CG135" s="168"/>
      <c r="CH135" s="168"/>
      <c r="CI135" s="168"/>
      <c r="CJ135" s="168"/>
      <c r="CK135" s="168"/>
      <c r="CL135" s="168"/>
      <c r="CM135" s="168"/>
      <c r="CN135" s="168"/>
      <c r="CO135" s="168"/>
      <c r="CP135" s="168"/>
      <c r="CQ135" s="168"/>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c r="EC135" s="168"/>
      <c r="ED135" s="168"/>
      <c r="EE135" s="168"/>
      <c r="EF135" s="168"/>
      <c r="EG135" s="168"/>
      <c r="EH135" s="168"/>
      <c r="EI135" s="168"/>
      <c r="EJ135" s="168"/>
      <c r="EK135" s="168"/>
      <c r="EL135" s="168"/>
      <c r="EM135" s="168"/>
      <c r="EN135" s="168"/>
      <c r="EO135" s="168"/>
      <c r="EP135" s="168"/>
      <c r="EQ135" s="168"/>
      <c r="ER135" s="168"/>
      <c r="ES135" s="168"/>
      <c r="ET135" s="168"/>
      <c r="EU135" s="168"/>
      <c r="EV135" s="168"/>
      <c r="EW135" s="168"/>
      <c r="EX135" s="168"/>
      <c r="EY135" s="168"/>
      <c r="EZ135" s="168"/>
      <c r="FA135" s="168"/>
      <c r="FB135" s="168"/>
      <c r="FC135" s="168"/>
      <c r="FD135" s="168"/>
      <c r="FE135" s="168"/>
      <c r="FF135" s="168"/>
      <c r="FG135" s="168"/>
      <c r="FH135" s="168"/>
      <c r="FI135" s="168"/>
      <c r="FJ135" s="168"/>
      <c r="FK135" s="168"/>
      <c r="FL135" s="168"/>
      <c r="FM135" s="168"/>
      <c r="FN135" s="168"/>
      <c r="FO135" s="168"/>
      <c r="FP135" s="168"/>
      <c r="FQ135" s="168"/>
      <c r="FR135" s="168"/>
      <c r="FS135" s="168"/>
      <c r="FT135" s="168"/>
      <c r="FU135" s="168"/>
      <c r="FV135" s="168"/>
      <c r="FW135" s="168"/>
      <c r="FX135" s="168"/>
      <c r="FY135" s="168"/>
      <c r="FZ135" s="168"/>
      <c r="GA135" s="168"/>
      <c r="GB135" s="168"/>
      <c r="GC135" s="168"/>
      <c r="GD135" s="168"/>
      <c r="GE135" s="168"/>
      <c r="GF135" s="168"/>
      <c r="GG135" s="168"/>
      <c r="GH135" s="168"/>
      <c r="GI135" s="168"/>
      <c r="GJ135" s="168"/>
      <c r="GK135" s="168"/>
      <c r="GL135" s="168"/>
      <c r="GM135" s="168"/>
      <c r="GN135" s="168"/>
      <c r="GO135" s="168"/>
      <c r="GP135" s="168"/>
      <c r="GQ135" s="168"/>
      <c r="GR135" s="168"/>
      <c r="GS135" s="168"/>
      <c r="GT135" s="168"/>
      <c r="GU135" s="168"/>
      <c r="GV135" s="168"/>
      <c r="GW135" s="168"/>
      <c r="GX135" s="168"/>
      <c r="GY135" s="168"/>
      <c r="GZ135" s="168"/>
      <c r="HA135" s="168"/>
      <c r="HB135" s="168"/>
      <c r="HC135" s="168"/>
      <c r="HD135" s="168"/>
      <c r="HE135" s="168"/>
      <c r="HF135" s="168"/>
      <c r="HG135" s="168"/>
      <c r="HH135" s="168"/>
      <c r="HI135" s="168"/>
      <c r="HJ135" s="168"/>
      <c r="HK135" s="168"/>
      <c r="HL135" s="168"/>
      <c r="HM135" s="168"/>
      <c r="HN135" s="168"/>
      <c r="HO135" s="168"/>
      <c r="HP135" s="168"/>
      <c r="HQ135" s="168"/>
      <c r="HR135" s="168"/>
      <c r="HS135" s="168"/>
      <c r="HT135" s="168"/>
      <c r="HU135" s="168"/>
      <c r="HV135" s="168"/>
      <c r="HW135" s="168"/>
      <c r="HX135" s="168"/>
      <c r="HY135" s="168"/>
      <c r="HZ135" s="168"/>
      <c r="IA135" s="168"/>
      <c r="IB135" s="168"/>
      <c r="IC135" s="168"/>
      <c r="ID135" s="168"/>
      <c r="IE135" s="168"/>
      <c r="IF135" s="168"/>
      <c r="IG135" s="168"/>
      <c r="IH135" s="168"/>
      <c r="II135" s="168"/>
      <c r="IJ135" s="168"/>
      <c r="IK135" s="168"/>
      <c r="IL135" s="168"/>
      <c r="IM135" s="168"/>
      <c r="IN135" s="168"/>
      <c r="IO135" s="168"/>
      <c r="IP135" s="168"/>
      <c r="IQ135" s="168"/>
      <c r="IR135" s="168"/>
      <c r="IS135" s="168"/>
      <c r="IT135" s="168"/>
      <c r="IU135" s="168"/>
      <c r="IV135" s="168"/>
    </row>
    <row r="136" spans="1:256" s="232" customFormat="1" ht="6" customHeight="1" x14ac:dyDescent="0.2">
      <c r="A136" s="65"/>
      <c r="B136" s="64"/>
      <c r="C136" s="64"/>
      <c r="D136" s="64"/>
      <c r="E136" s="64"/>
      <c r="F136" s="64"/>
      <c r="G136" s="64"/>
      <c r="H136" s="64"/>
      <c r="I136" s="64"/>
      <c r="J136" s="64"/>
      <c r="K136" s="385"/>
      <c r="L136" s="385"/>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168"/>
      <c r="AQ136" s="168"/>
      <c r="AR136" s="168"/>
      <c r="AS136" s="168"/>
      <c r="AT136" s="168"/>
      <c r="AU136" s="168"/>
      <c r="AV136" s="168"/>
      <c r="AW136" s="168"/>
      <c r="AX136" s="168"/>
      <c r="AY136" s="168"/>
      <c r="AZ136" s="168"/>
      <c r="BA136" s="168"/>
      <c r="BB136" s="168"/>
      <c r="BC136" s="168"/>
      <c r="BD136" s="168"/>
      <c r="BE136" s="168"/>
      <c r="BF136" s="168"/>
      <c r="BG136" s="168"/>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68"/>
      <c r="DP136" s="168"/>
      <c r="DQ136" s="168"/>
      <c r="DR136" s="168"/>
      <c r="DS136" s="168"/>
      <c r="DT136" s="168"/>
      <c r="DU136" s="168"/>
      <c r="DV136" s="168"/>
      <c r="DW136" s="168"/>
      <c r="DX136" s="168"/>
      <c r="DY136" s="168"/>
      <c r="DZ136" s="168"/>
      <c r="EA136" s="168"/>
      <c r="EB136" s="168"/>
      <c r="EC136" s="168"/>
      <c r="ED136" s="168"/>
      <c r="EE136" s="168"/>
      <c r="EF136" s="168"/>
      <c r="EG136" s="168"/>
      <c r="EH136" s="168"/>
      <c r="EI136" s="168"/>
      <c r="EJ136" s="168"/>
      <c r="EK136" s="168"/>
      <c r="EL136" s="168"/>
      <c r="EM136" s="168"/>
      <c r="EN136" s="168"/>
      <c r="EO136" s="168"/>
      <c r="EP136" s="168"/>
      <c r="EQ136" s="168"/>
      <c r="ER136" s="168"/>
      <c r="ES136" s="168"/>
      <c r="ET136" s="168"/>
      <c r="EU136" s="168"/>
      <c r="EV136" s="168"/>
      <c r="EW136" s="168"/>
      <c r="EX136" s="168"/>
      <c r="EY136" s="168"/>
      <c r="EZ136" s="168"/>
      <c r="FA136" s="168"/>
      <c r="FB136" s="168"/>
      <c r="FC136" s="168"/>
      <c r="FD136" s="168"/>
      <c r="FE136" s="168"/>
      <c r="FF136" s="168"/>
      <c r="FG136" s="168"/>
      <c r="FH136" s="168"/>
      <c r="FI136" s="168"/>
      <c r="FJ136" s="168"/>
      <c r="FK136" s="168"/>
      <c r="FL136" s="168"/>
      <c r="FM136" s="168"/>
      <c r="FN136" s="168"/>
      <c r="FO136" s="168"/>
      <c r="FP136" s="168"/>
      <c r="FQ136" s="168"/>
      <c r="FR136" s="168"/>
      <c r="FS136" s="168"/>
      <c r="FT136" s="168"/>
      <c r="FU136" s="168"/>
      <c r="FV136" s="168"/>
      <c r="FW136" s="168"/>
      <c r="FX136" s="168"/>
      <c r="FY136" s="168"/>
      <c r="FZ136" s="168"/>
      <c r="GA136" s="168"/>
      <c r="GB136" s="168"/>
      <c r="GC136" s="168"/>
      <c r="GD136" s="168"/>
      <c r="GE136" s="168"/>
      <c r="GF136" s="168"/>
      <c r="GG136" s="168"/>
      <c r="GH136" s="168"/>
      <c r="GI136" s="168"/>
      <c r="GJ136" s="168"/>
      <c r="GK136" s="168"/>
      <c r="GL136" s="168"/>
      <c r="GM136" s="168"/>
      <c r="GN136" s="168"/>
      <c r="GO136" s="168"/>
      <c r="GP136" s="168"/>
      <c r="GQ136" s="168"/>
      <c r="GR136" s="168"/>
      <c r="GS136" s="168"/>
      <c r="GT136" s="168"/>
      <c r="GU136" s="168"/>
      <c r="GV136" s="168"/>
      <c r="GW136" s="168"/>
      <c r="GX136" s="168"/>
      <c r="GY136" s="168"/>
      <c r="GZ136" s="168"/>
      <c r="HA136" s="168"/>
      <c r="HB136" s="168"/>
      <c r="HC136" s="168"/>
      <c r="HD136" s="168"/>
      <c r="HE136" s="168"/>
      <c r="HF136" s="168"/>
      <c r="HG136" s="168"/>
      <c r="HH136" s="168"/>
      <c r="HI136" s="168"/>
      <c r="HJ136" s="168"/>
      <c r="HK136" s="168"/>
      <c r="HL136" s="168"/>
      <c r="HM136" s="168"/>
      <c r="HN136" s="168"/>
      <c r="HO136" s="168"/>
      <c r="HP136" s="168"/>
      <c r="HQ136" s="168"/>
      <c r="HR136" s="168"/>
      <c r="HS136" s="168"/>
      <c r="HT136" s="168"/>
      <c r="HU136" s="168"/>
      <c r="HV136" s="168"/>
      <c r="HW136" s="168"/>
      <c r="HX136" s="168"/>
      <c r="HY136" s="168"/>
      <c r="HZ136" s="168"/>
      <c r="IA136" s="168"/>
      <c r="IB136" s="168"/>
      <c r="IC136" s="168"/>
      <c r="ID136" s="168"/>
      <c r="IE136" s="168"/>
      <c r="IF136" s="168"/>
      <c r="IG136" s="168"/>
      <c r="IH136" s="168"/>
      <c r="II136" s="168"/>
      <c r="IJ136" s="168"/>
      <c r="IK136" s="168"/>
      <c r="IL136" s="168"/>
      <c r="IM136" s="168"/>
      <c r="IN136" s="168"/>
      <c r="IO136" s="168"/>
      <c r="IP136" s="168"/>
      <c r="IQ136" s="168"/>
      <c r="IR136" s="168"/>
      <c r="IS136" s="168"/>
      <c r="IT136" s="168"/>
      <c r="IU136" s="168"/>
      <c r="IV136" s="168"/>
    </row>
    <row r="137" spans="1:256" s="232" customFormat="1" ht="25.5" customHeight="1" x14ac:dyDescent="0.2">
      <c r="A137" s="65"/>
      <c r="B137" s="66"/>
      <c r="C137" s="483"/>
      <c r="D137" s="484"/>
      <c r="E137" s="484"/>
      <c r="F137" s="484"/>
      <c r="G137" s="484"/>
      <c r="H137" s="484"/>
      <c r="I137" s="484"/>
      <c r="J137" s="64"/>
      <c r="K137" s="385"/>
      <c r="L137" s="385"/>
      <c r="M137" s="372"/>
      <c r="N137" s="372"/>
      <c r="O137" s="372"/>
      <c r="P137" s="372"/>
      <c r="Q137" s="372"/>
      <c r="R137" s="372"/>
      <c r="S137" s="372"/>
      <c r="T137" s="372"/>
      <c r="U137" s="372"/>
      <c r="V137" s="372"/>
      <c r="W137" s="372"/>
      <c r="X137" s="372"/>
      <c r="Y137" s="372"/>
      <c r="Z137" s="372"/>
      <c r="AA137" s="372"/>
      <c r="AB137" s="372"/>
      <c r="AC137" s="372"/>
      <c r="AD137" s="372"/>
      <c r="AE137" s="372"/>
      <c r="AF137" s="372"/>
      <c r="AG137" s="372"/>
      <c r="AH137" s="372"/>
      <c r="AI137" s="372"/>
      <c r="AJ137" s="372"/>
      <c r="AK137" s="372"/>
      <c r="AL137" s="372"/>
      <c r="AM137" s="372"/>
      <c r="AN137" s="372"/>
      <c r="AO137" s="372"/>
      <c r="AP137" s="168"/>
      <c r="AQ137" s="168"/>
      <c r="AR137" s="168"/>
      <c r="AS137" s="168"/>
      <c r="AT137" s="168"/>
      <c r="AU137" s="168"/>
      <c r="AV137" s="168"/>
      <c r="AW137" s="168"/>
      <c r="AX137" s="168"/>
      <c r="AY137" s="168"/>
      <c r="AZ137" s="168"/>
      <c r="BA137" s="168"/>
      <c r="BB137" s="168"/>
      <c r="BC137" s="168"/>
      <c r="BD137" s="168"/>
      <c r="BE137" s="168"/>
      <c r="BF137" s="168"/>
      <c r="BG137" s="168"/>
      <c r="BH137" s="168"/>
      <c r="BI137" s="168"/>
      <c r="BJ137" s="168"/>
      <c r="BK137" s="168"/>
      <c r="BL137" s="168"/>
      <c r="BM137" s="168"/>
      <c r="BN137" s="168"/>
      <c r="BO137" s="168"/>
      <c r="BP137" s="168"/>
      <c r="BQ137" s="168"/>
      <c r="BR137" s="168"/>
      <c r="BS137" s="168"/>
      <c r="BT137" s="168"/>
      <c r="BU137" s="168"/>
      <c r="BV137" s="168"/>
      <c r="BW137" s="168"/>
      <c r="BX137" s="168"/>
      <c r="BY137" s="168"/>
      <c r="BZ137" s="168"/>
      <c r="CA137" s="168"/>
      <c r="CB137" s="168"/>
      <c r="CC137" s="168"/>
      <c r="CD137" s="168"/>
      <c r="CE137" s="168"/>
      <c r="CF137" s="168"/>
      <c r="CG137" s="168"/>
      <c r="CH137" s="168"/>
      <c r="CI137" s="168"/>
      <c r="CJ137" s="168"/>
      <c r="CK137" s="168"/>
      <c r="CL137" s="168"/>
      <c r="CM137" s="168"/>
      <c r="CN137" s="168"/>
      <c r="CO137" s="168"/>
      <c r="CP137" s="168"/>
      <c r="CQ137" s="168"/>
      <c r="CR137" s="168"/>
      <c r="CS137" s="168"/>
      <c r="CT137" s="168"/>
      <c r="CU137" s="168"/>
      <c r="CV137" s="168"/>
      <c r="CW137" s="168"/>
      <c r="CX137" s="168"/>
      <c r="CY137" s="168"/>
      <c r="CZ137" s="168"/>
      <c r="DA137" s="168"/>
      <c r="DB137" s="168"/>
      <c r="DC137" s="168"/>
      <c r="DD137" s="168"/>
      <c r="DE137" s="168"/>
      <c r="DF137" s="168"/>
      <c r="DG137" s="168"/>
      <c r="DH137" s="168"/>
      <c r="DI137" s="168"/>
      <c r="DJ137" s="168"/>
      <c r="DK137" s="168"/>
      <c r="DL137" s="168"/>
      <c r="DM137" s="168"/>
      <c r="DN137" s="168"/>
      <c r="DO137" s="168"/>
      <c r="DP137" s="168"/>
      <c r="DQ137" s="168"/>
      <c r="DR137" s="168"/>
      <c r="DS137" s="168"/>
      <c r="DT137" s="168"/>
      <c r="DU137" s="168"/>
      <c r="DV137" s="168"/>
      <c r="DW137" s="168"/>
      <c r="DX137" s="168"/>
      <c r="DY137" s="168"/>
      <c r="DZ137" s="168"/>
      <c r="EA137" s="168"/>
      <c r="EB137" s="168"/>
      <c r="EC137" s="168"/>
      <c r="ED137" s="168"/>
      <c r="EE137" s="168"/>
      <c r="EF137" s="168"/>
      <c r="EG137" s="168"/>
      <c r="EH137" s="168"/>
      <c r="EI137" s="168"/>
      <c r="EJ137" s="168"/>
      <c r="EK137" s="168"/>
      <c r="EL137" s="168"/>
      <c r="EM137" s="168"/>
      <c r="EN137" s="168"/>
      <c r="EO137" s="168"/>
      <c r="EP137" s="168"/>
      <c r="EQ137" s="168"/>
      <c r="ER137" s="168"/>
      <c r="ES137" s="168"/>
      <c r="ET137" s="168"/>
      <c r="EU137" s="168"/>
      <c r="EV137" s="168"/>
      <c r="EW137" s="168"/>
      <c r="EX137" s="168"/>
      <c r="EY137" s="168"/>
      <c r="EZ137" s="168"/>
      <c r="FA137" s="168"/>
      <c r="FB137" s="168"/>
      <c r="FC137" s="168"/>
      <c r="FD137" s="168"/>
      <c r="FE137" s="168"/>
      <c r="FF137" s="168"/>
      <c r="FG137" s="168"/>
      <c r="FH137" s="168"/>
      <c r="FI137" s="168"/>
      <c r="FJ137" s="168"/>
      <c r="FK137" s="168"/>
      <c r="FL137" s="168"/>
      <c r="FM137" s="168"/>
      <c r="FN137" s="168"/>
      <c r="FO137" s="168"/>
      <c r="FP137" s="168"/>
      <c r="FQ137" s="168"/>
      <c r="FR137" s="168"/>
      <c r="FS137" s="168"/>
      <c r="FT137" s="168"/>
      <c r="FU137" s="168"/>
      <c r="FV137" s="168"/>
      <c r="FW137" s="168"/>
      <c r="FX137" s="168"/>
      <c r="FY137" s="168"/>
      <c r="FZ137" s="168"/>
      <c r="GA137" s="168"/>
      <c r="GB137" s="168"/>
      <c r="GC137" s="168"/>
      <c r="GD137" s="168"/>
      <c r="GE137" s="168"/>
      <c r="GF137" s="168"/>
      <c r="GG137" s="168"/>
      <c r="GH137" s="168"/>
      <c r="GI137" s="168"/>
      <c r="GJ137" s="168"/>
      <c r="GK137" s="168"/>
      <c r="GL137" s="168"/>
      <c r="GM137" s="168"/>
      <c r="GN137" s="168"/>
      <c r="GO137" s="168"/>
      <c r="GP137" s="168"/>
      <c r="GQ137" s="168"/>
      <c r="GR137" s="168"/>
      <c r="GS137" s="168"/>
      <c r="GT137" s="168"/>
      <c r="GU137" s="168"/>
      <c r="GV137" s="168"/>
      <c r="GW137" s="168"/>
      <c r="GX137" s="168"/>
      <c r="GY137" s="168"/>
      <c r="GZ137" s="168"/>
      <c r="HA137" s="168"/>
      <c r="HB137" s="168"/>
      <c r="HC137" s="168"/>
      <c r="HD137" s="168"/>
      <c r="HE137" s="168"/>
      <c r="HF137" s="168"/>
      <c r="HG137" s="168"/>
      <c r="HH137" s="168"/>
      <c r="HI137" s="168"/>
      <c r="HJ137" s="168"/>
      <c r="HK137" s="168"/>
      <c r="HL137" s="168"/>
      <c r="HM137" s="168"/>
      <c r="HN137" s="168"/>
      <c r="HO137" s="168"/>
      <c r="HP137" s="168"/>
      <c r="HQ137" s="168"/>
      <c r="HR137" s="168"/>
      <c r="HS137" s="168"/>
      <c r="HT137" s="168"/>
      <c r="HU137" s="168"/>
      <c r="HV137" s="168"/>
      <c r="HW137" s="168"/>
      <c r="HX137" s="168"/>
      <c r="HY137" s="168"/>
      <c r="HZ137" s="168"/>
      <c r="IA137" s="168"/>
      <c r="IB137" s="168"/>
      <c r="IC137" s="168"/>
      <c r="ID137" s="168"/>
      <c r="IE137" s="168"/>
      <c r="IF137" s="168"/>
      <c r="IG137" s="168"/>
      <c r="IH137" s="168"/>
      <c r="II137" s="168"/>
      <c r="IJ137" s="168"/>
      <c r="IK137" s="168"/>
      <c r="IL137" s="168"/>
      <c r="IM137" s="168"/>
      <c r="IN137" s="168"/>
      <c r="IO137" s="168"/>
      <c r="IP137" s="168"/>
      <c r="IQ137" s="168"/>
      <c r="IR137" s="168"/>
      <c r="IS137" s="168"/>
      <c r="IT137" s="168"/>
      <c r="IU137" s="168"/>
      <c r="IV137" s="168"/>
    </row>
    <row r="138" spans="1:256" s="232" customFormat="1" ht="12.75" customHeight="1" x14ac:dyDescent="0.2">
      <c r="A138" s="65"/>
      <c r="B138" s="64"/>
      <c r="C138" s="64"/>
      <c r="D138" s="64"/>
      <c r="E138" s="64"/>
      <c r="F138" s="64"/>
      <c r="G138" s="64"/>
      <c r="H138" s="64"/>
      <c r="I138" s="64"/>
      <c r="J138" s="64"/>
      <c r="K138" s="385"/>
      <c r="L138" s="385"/>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2"/>
      <c r="AI138" s="372"/>
      <c r="AJ138" s="372"/>
      <c r="AK138" s="372"/>
      <c r="AL138" s="372"/>
      <c r="AM138" s="372"/>
      <c r="AN138" s="372"/>
      <c r="AO138" s="372"/>
      <c r="AP138" s="168"/>
      <c r="AQ138" s="168"/>
      <c r="AR138" s="168"/>
      <c r="AS138" s="168"/>
      <c r="AT138" s="168"/>
      <c r="AU138" s="168"/>
      <c r="AV138" s="168"/>
      <c r="AW138" s="168"/>
      <c r="AX138" s="168"/>
      <c r="AY138" s="168"/>
      <c r="AZ138" s="168"/>
      <c r="BA138" s="168"/>
      <c r="BB138" s="168"/>
      <c r="BC138" s="168"/>
      <c r="BD138" s="168"/>
      <c r="BE138" s="168"/>
      <c r="BF138" s="168"/>
      <c r="BG138" s="168"/>
      <c r="BH138" s="168"/>
      <c r="BI138" s="168"/>
      <c r="BJ138" s="168"/>
      <c r="BK138" s="168"/>
      <c r="BL138" s="168"/>
      <c r="BM138" s="168"/>
      <c r="BN138" s="168"/>
      <c r="BO138" s="168"/>
      <c r="BP138" s="168"/>
      <c r="BQ138" s="168"/>
      <c r="BR138" s="168"/>
      <c r="BS138" s="168"/>
      <c r="BT138" s="168"/>
      <c r="BU138" s="168"/>
      <c r="BV138" s="168"/>
      <c r="BW138" s="168"/>
      <c r="BX138" s="168"/>
      <c r="BY138" s="168"/>
      <c r="BZ138" s="168"/>
      <c r="CA138" s="168"/>
      <c r="CB138" s="168"/>
      <c r="CC138" s="168"/>
      <c r="CD138" s="168"/>
      <c r="CE138" s="168"/>
      <c r="CF138" s="168"/>
      <c r="CG138" s="168"/>
      <c r="CH138" s="168"/>
      <c r="CI138" s="168"/>
      <c r="CJ138" s="168"/>
      <c r="CK138" s="168"/>
      <c r="CL138" s="168"/>
      <c r="CM138" s="168"/>
      <c r="CN138" s="168"/>
      <c r="CO138" s="168"/>
      <c r="CP138" s="168"/>
      <c r="CQ138" s="168"/>
      <c r="CR138" s="168"/>
      <c r="CS138" s="168"/>
      <c r="CT138" s="168"/>
      <c r="CU138" s="168"/>
      <c r="CV138" s="168"/>
      <c r="CW138" s="168"/>
      <c r="CX138" s="168"/>
      <c r="CY138" s="168"/>
      <c r="CZ138" s="168"/>
      <c r="DA138" s="168"/>
      <c r="DB138" s="168"/>
      <c r="DC138" s="168"/>
      <c r="DD138" s="168"/>
      <c r="DE138" s="168"/>
      <c r="DF138" s="168"/>
      <c r="DG138" s="168"/>
      <c r="DH138" s="168"/>
      <c r="DI138" s="168"/>
      <c r="DJ138" s="168"/>
      <c r="DK138" s="168"/>
      <c r="DL138" s="168"/>
      <c r="DM138" s="168"/>
      <c r="DN138" s="168"/>
      <c r="DO138" s="168"/>
      <c r="DP138" s="168"/>
      <c r="DQ138" s="168"/>
      <c r="DR138" s="168"/>
      <c r="DS138" s="168"/>
      <c r="DT138" s="168"/>
      <c r="DU138" s="168"/>
      <c r="DV138" s="168"/>
      <c r="DW138" s="168"/>
      <c r="DX138" s="168"/>
      <c r="DY138" s="168"/>
      <c r="DZ138" s="168"/>
      <c r="EA138" s="168"/>
      <c r="EB138" s="168"/>
      <c r="EC138" s="168"/>
      <c r="ED138" s="168"/>
      <c r="EE138" s="168"/>
      <c r="EF138" s="168"/>
      <c r="EG138" s="168"/>
      <c r="EH138" s="168"/>
      <c r="EI138" s="168"/>
      <c r="EJ138" s="168"/>
      <c r="EK138" s="168"/>
      <c r="EL138" s="168"/>
      <c r="EM138" s="168"/>
      <c r="EN138" s="168"/>
      <c r="EO138" s="168"/>
      <c r="EP138" s="168"/>
      <c r="EQ138" s="168"/>
      <c r="ER138" s="168"/>
      <c r="ES138" s="168"/>
      <c r="ET138" s="168"/>
      <c r="EU138" s="168"/>
      <c r="EV138" s="168"/>
      <c r="EW138" s="168"/>
      <c r="EX138" s="168"/>
      <c r="EY138" s="168"/>
      <c r="EZ138" s="168"/>
      <c r="FA138" s="168"/>
      <c r="FB138" s="168"/>
      <c r="FC138" s="168"/>
      <c r="FD138" s="168"/>
      <c r="FE138" s="168"/>
      <c r="FF138" s="168"/>
      <c r="FG138" s="168"/>
      <c r="FH138" s="168"/>
      <c r="FI138" s="168"/>
      <c r="FJ138" s="168"/>
      <c r="FK138" s="168"/>
      <c r="FL138" s="168"/>
      <c r="FM138" s="168"/>
      <c r="FN138" s="168"/>
      <c r="FO138" s="168"/>
      <c r="FP138" s="168"/>
      <c r="FQ138" s="168"/>
      <c r="FR138" s="168"/>
      <c r="FS138" s="168"/>
      <c r="FT138" s="168"/>
      <c r="FU138" s="168"/>
      <c r="FV138" s="168"/>
      <c r="FW138" s="168"/>
      <c r="FX138" s="168"/>
      <c r="FY138" s="168"/>
      <c r="FZ138" s="168"/>
      <c r="GA138" s="168"/>
      <c r="GB138" s="168"/>
      <c r="GC138" s="168"/>
      <c r="GD138" s="168"/>
      <c r="GE138" s="168"/>
      <c r="GF138" s="168"/>
      <c r="GG138" s="168"/>
      <c r="GH138" s="168"/>
      <c r="GI138" s="168"/>
      <c r="GJ138" s="168"/>
      <c r="GK138" s="168"/>
      <c r="GL138" s="168"/>
      <c r="GM138" s="168"/>
      <c r="GN138" s="168"/>
      <c r="GO138" s="168"/>
      <c r="GP138" s="168"/>
      <c r="GQ138" s="168"/>
      <c r="GR138" s="168"/>
      <c r="GS138" s="168"/>
      <c r="GT138" s="168"/>
      <c r="GU138" s="168"/>
      <c r="GV138" s="168"/>
      <c r="GW138" s="168"/>
      <c r="GX138" s="168"/>
      <c r="GY138" s="168"/>
      <c r="GZ138" s="168"/>
      <c r="HA138" s="168"/>
      <c r="HB138" s="168"/>
      <c r="HC138" s="168"/>
      <c r="HD138" s="168"/>
      <c r="HE138" s="168"/>
      <c r="HF138" s="168"/>
      <c r="HG138" s="168"/>
      <c r="HH138" s="168"/>
      <c r="HI138" s="168"/>
      <c r="HJ138" s="168"/>
      <c r="HK138" s="168"/>
      <c r="HL138" s="168"/>
      <c r="HM138" s="168"/>
      <c r="HN138" s="168"/>
      <c r="HO138" s="168"/>
      <c r="HP138" s="168"/>
      <c r="HQ138" s="168"/>
      <c r="HR138" s="168"/>
      <c r="HS138" s="168"/>
      <c r="HT138" s="168"/>
      <c r="HU138" s="168"/>
      <c r="HV138" s="168"/>
      <c r="HW138" s="168"/>
      <c r="HX138" s="168"/>
      <c r="HY138" s="168"/>
      <c r="HZ138" s="168"/>
      <c r="IA138" s="168"/>
      <c r="IB138" s="168"/>
      <c r="IC138" s="168"/>
      <c r="ID138" s="168"/>
      <c r="IE138" s="168"/>
      <c r="IF138" s="168"/>
      <c r="IG138" s="168"/>
      <c r="IH138" s="168"/>
      <c r="II138" s="168"/>
      <c r="IJ138" s="168"/>
      <c r="IK138" s="168"/>
      <c r="IL138" s="168"/>
      <c r="IM138" s="168"/>
      <c r="IN138" s="168"/>
      <c r="IO138" s="168"/>
      <c r="IP138" s="168"/>
      <c r="IQ138" s="168"/>
      <c r="IR138" s="168"/>
      <c r="IS138" s="168"/>
      <c r="IT138" s="168"/>
      <c r="IU138" s="168"/>
      <c r="IV138" s="168"/>
    </row>
    <row r="139" spans="1:256" s="232" customFormat="1" ht="12.75" customHeight="1" x14ac:dyDescent="0.2">
      <c r="A139" s="471"/>
      <c r="B139" s="471"/>
      <c r="C139" s="64"/>
      <c r="D139" s="64"/>
      <c r="E139" s="64"/>
      <c r="F139" s="471"/>
      <c r="G139" s="471"/>
      <c r="H139" s="64"/>
      <c r="I139" s="64"/>
      <c r="J139" s="64"/>
      <c r="K139" s="385"/>
      <c r="L139" s="385"/>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2"/>
      <c r="AI139" s="372"/>
      <c r="AJ139" s="372"/>
      <c r="AK139" s="372"/>
      <c r="AL139" s="372"/>
      <c r="AM139" s="372"/>
      <c r="AN139" s="372"/>
      <c r="AO139" s="372"/>
      <c r="AP139" s="168"/>
      <c r="AQ139" s="168"/>
      <c r="AR139" s="168"/>
      <c r="AS139" s="168"/>
      <c r="AT139" s="168"/>
      <c r="AU139" s="168"/>
      <c r="AV139" s="168"/>
      <c r="AW139" s="168"/>
      <c r="AX139" s="168"/>
      <c r="AY139" s="168"/>
      <c r="AZ139" s="168"/>
      <c r="BA139" s="168"/>
      <c r="BB139" s="168"/>
      <c r="BC139" s="168"/>
      <c r="BD139" s="168"/>
      <c r="BE139" s="168"/>
      <c r="BF139" s="168"/>
      <c r="BG139" s="168"/>
      <c r="BH139" s="168"/>
      <c r="BI139" s="168"/>
      <c r="BJ139" s="168"/>
      <c r="BK139" s="168"/>
      <c r="BL139" s="168"/>
      <c r="BM139" s="168"/>
      <c r="BN139" s="168"/>
      <c r="BO139" s="168"/>
      <c r="BP139" s="168"/>
      <c r="BQ139" s="168"/>
      <c r="BR139" s="168"/>
      <c r="BS139" s="168"/>
      <c r="BT139" s="168"/>
      <c r="BU139" s="168"/>
      <c r="BV139" s="168"/>
      <c r="BW139" s="168"/>
      <c r="BX139" s="168"/>
      <c r="BY139" s="168"/>
      <c r="BZ139" s="168"/>
      <c r="CA139" s="168"/>
      <c r="CB139" s="168"/>
      <c r="CC139" s="168"/>
      <c r="CD139" s="168"/>
      <c r="CE139" s="168"/>
      <c r="CF139" s="168"/>
      <c r="CG139" s="168"/>
      <c r="CH139" s="168"/>
      <c r="CI139" s="168"/>
      <c r="CJ139" s="168"/>
      <c r="CK139" s="168"/>
      <c r="CL139" s="168"/>
      <c r="CM139" s="168"/>
      <c r="CN139" s="168"/>
      <c r="CO139" s="168"/>
      <c r="CP139" s="168"/>
      <c r="CQ139" s="168"/>
      <c r="CR139" s="168"/>
      <c r="CS139" s="168"/>
      <c r="CT139" s="168"/>
      <c r="CU139" s="168"/>
      <c r="CV139" s="168"/>
      <c r="CW139" s="168"/>
      <c r="CX139" s="168"/>
      <c r="CY139" s="168"/>
      <c r="CZ139" s="168"/>
      <c r="DA139" s="168"/>
      <c r="DB139" s="168"/>
      <c r="DC139" s="168"/>
      <c r="DD139" s="168"/>
      <c r="DE139" s="168"/>
      <c r="DF139" s="168"/>
      <c r="DG139" s="168"/>
      <c r="DH139" s="168"/>
      <c r="DI139" s="168"/>
      <c r="DJ139" s="168"/>
      <c r="DK139" s="168"/>
      <c r="DL139" s="168"/>
      <c r="DM139" s="168"/>
      <c r="DN139" s="168"/>
      <c r="DO139" s="168"/>
      <c r="DP139" s="168"/>
      <c r="DQ139" s="168"/>
      <c r="DR139" s="168"/>
      <c r="DS139" s="168"/>
      <c r="DT139" s="168"/>
      <c r="DU139" s="168"/>
      <c r="DV139" s="168"/>
      <c r="DW139" s="168"/>
      <c r="DX139" s="168"/>
      <c r="DY139" s="168"/>
      <c r="DZ139" s="168"/>
      <c r="EA139" s="168"/>
      <c r="EB139" s="168"/>
      <c r="EC139" s="168"/>
      <c r="ED139" s="168"/>
      <c r="EE139" s="168"/>
      <c r="EF139" s="168"/>
      <c r="EG139" s="168"/>
      <c r="EH139" s="168"/>
      <c r="EI139" s="168"/>
      <c r="EJ139" s="168"/>
      <c r="EK139" s="168"/>
      <c r="EL139" s="168"/>
      <c r="EM139" s="168"/>
      <c r="EN139" s="168"/>
      <c r="EO139" s="168"/>
      <c r="EP139" s="168"/>
      <c r="EQ139" s="168"/>
      <c r="ER139" s="168"/>
      <c r="ES139" s="168"/>
      <c r="ET139" s="168"/>
      <c r="EU139" s="168"/>
      <c r="EV139" s="168"/>
      <c r="EW139" s="168"/>
      <c r="EX139" s="168"/>
      <c r="EY139" s="168"/>
      <c r="EZ139" s="168"/>
      <c r="FA139" s="168"/>
      <c r="FB139" s="168"/>
      <c r="FC139" s="168"/>
      <c r="FD139" s="168"/>
      <c r="FE139" s="168"/>
      <c r="FF139" s="168"/>
      <c r="FG139" s="168"/>
      <c r="FH139" s="168"/>
      <c r="FI139" s="168"/>
      <c r="FJ139" s="168"/>
      <c r="FK139" s="168"/>
      <c r="FL139" s="168"/>
      <c r="FM139" s="168"/>
      <c r="FN139" s="168"/>
      <c r="FO139" s="168"/>
      <c r="FP139" s="168"/>
      <c r="FQ139" s="168"/>
      <c r="FR139" s="168"/>
      <c r="FS139" s="168"/>
      <c r="FT139" s="168"/>
      <c r="FU139" s="168"/>
      <c r="FV139" s="168"/>
      <c r="FW139" s="168"/>
      <c r="FX139" s="168"/>
      <c r="FY139" s="168"/>
      <c r="FZ139" s="168"/>
      <c r="GA139" s="168"/>
      <c r="GB139" s="168"/>
      <c r="GC139" s="168"/>
      <c r="GD139" s="168"/>
      <c r="GE139" s="168"/>
      <c r="GF139" s="168"/>
      <c r="GG139" s="168"/>
      <c r="GH139" s="168"/>
      <c r="GI139" s="168"/>
      <c r="GJ139" s="168"/>
      <c r="GK139" s="168"/>
      <c r="GL139" s="168"/>
      <c r="GM139" s="168"/>
      <c r="GN139" s="168"/>
      <c r="GO139" s="168"/>
      <c r="GP139" s="168"/>
      <c r="GQ139" s="168"/>
      <c r="GR139" s="168"/>
      <c r="GS139" s="168"/>
      <c r="GT139" s="168"/>
      <c r="GU139" s="168"/>
      <c r="GV139" s="168"/>
      <c r="GW139" s="168"/>
      <c r="GX139" s="168"/>
      <c r="GY139" s="168"/>
      <c r="GZ139" s="168"/>
      <c r="HA139" s="168"/>
      <c r="HB139" s="168"/>
      <c r="HC139" s="168"/>
      <c r="HD139" s="168"/>
      <c r="HE139" s="168"/>
      <c r="HF139" s="168"/>
      <c r="HG139" s="168"/>
      <c r="HH139" s="168"/>
      <c r="HI139" s="168"/>
      <c r="HJ139" s="168"/>
      <c r="HK139" s="168"/>
      <c r="HL139" s="168"/>
      <c r="HM139" s="168"/>
      <c r="HN139" s="168"/>
      <c r="HO139" s="168"/>
      <c r="HP139" s="168"/>
      <c r="HQ139" s="168"/>
      <c r="HR139" s="168"/>
      <c r="HS139" s="168"/>
      <c r="HT139" s="168"/>
      <c r="HU139" s="168"/>
      <c r="HV139" s="168"/>
      <c r="HW139" s="168"/>
      <c r="HX139" s="168"/>
      <c r="HY139" s="168"/>
      <c r="HZ139" s="168"/>
      <c r="IA139" s="168"/>
      <c r="IB139" s="168"/>
      <c r="IC139" s="168"/>
      <c r="ID139" s="168"/>
      <c r="IE139" s="168"/>
      <c r="IF139" s="168"/>
      <c r="IG139" s="168"/>
      <c r="IH139" s="168"/>
      <c r="II139" s="168"/>
      <c r="IJ139" s="168"/>
      <c r="IK139" s="168"/>
      <c r="IL139" s="168"/>
      <c r="IM139" s="168"/>
      <c r="IN139" s="168"/>
      <c r="IO139" s="168"/>
      <c r="IP139" s="168"/>
      <c r="IQ139" s="168"/>
      <c r="IR139" s="168"/>
      <c r="IS139" s="168"/>
      <c r="IT139" s="168"/>
      <c r="IU139" s="168"/>
      <c r="IV139" s="168"/>
    </row>
    <row r="140" spans="1:256" s="232" customFormat="1" ht="25.5" customHeight="1" x14ac:dyDescent="0.2">
      <c r="A140" s="233" t="s">
        <v>286</v>
      </c>
      <c r="B140" s="472"/>
      <c r="C140" s="473"/>
      <c r="D140" s="473"/>
      <c r="E140" s="474" t="s">
        <v>285</v>
      </c>
      <c r="F140" s="474"/>
      <c r="G140" s="475"/>
      <c r="H140" s="476"/>
      <c r="I140" s="476"/>
      <c r="J140" s="233"/>
      <c r="K140" s="386"/>
      <c r="L140" s="386"/>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c r="AK140" s="387"/>
      <c r="AL140" s="387"/>
      <c r="AM140" s="387"/>
      <c r="AN140" s="387"/>
      <c r="AO140" s="387"/>
      <c r="AP140" s="234"/>
      <c r="AQ140" s="234"/>
      <c r="AR140" s="234"/>
      <c r="AS140" s="234"/>
      <c r="AT140" s="234"/>
      <c r="AU140" s="234"/>
      <c r="AV140" s="234"/>
      <c r="AW140" s="234"/>
      <c r="AX140" s="234"/>
      <c r="AY140" s="234"/>
      <c r="AZ140" s="234"/>
      <c r="BA140" s="234"/>
      <c r="BB140" s="234"/>
      <c r="BC140" s="234"/>
      <c r="BD140" s="234"/>
      <c r="BE140" s="234"/>
      <c r="BF140" s="234"/>
      <c r="BG140" s="234"/>
      <c r="BH140" s="234"/>
      <c r="BI140" s="234"/>
      <c r="BJ140" s="234"/>
      <c r="BK140" s="234"/>
      <c r="BL140" s="234"/>
      <c r="BM140" s="234"/>
      <c r="BN140" s="234"/>
      <c r="BO140" s="234"/>
      <c r="BP140" s="234"/>
      <c r="BQ140" s="234"/>
      <c r="BR140" s="234"/>
      <c r="BS140" s="234"/>
      <c r="BT140" s="234"/>
      <c r="BU140" s="234"/>
      <c r="BV140" s="234"/>
      <c r="BW140" s="234"/>
      <c r="BX140" s="234"/>
      <c r="BY140" s="234"/>
      <c r="BZ140" s="234"/>
      <c r="CA140" s="234"/>
      <c r="CB140" s="234"/>
      <c r="CC140" s="234"/>
      <c r="CD140" s="234"/>
      <c r="CE140" s="234"/>
      <c r="CF140" s="234"/>
      <c r="CG140" s="234"/>
      <c r="CH140" s="234"/>
      <c r="CI140" s="234"/>
      <c r="CJ140" s="234"/>
      <c r="CK140" s="234"/>
      <c r="CL140" s="234"/>
      <c r="CM140" s="234"/>
      <c r="CN140" s="234"/>
      <c r="CO140" s="234"/>
      <c r="CP140" s="234"/>
      <c r="CQ140" s="234"/>
      <c r="CR140" s="234"/>
      <c r="CS140" s="234"/>
      <c r="CT140" s="234"/>
      <c r="CU140" s="234"/>
      <c r="CV140" s="234"/>
      <c r="CW140" s="234"/>
      <c r="CX140" s="234"/>
      <c r="CY140" s="234"/>
      <c r="CZ140" s="234"/>
      <c r="DA140" s="234"/>
      <c r="DB140" s="234"/>
      <c r="DC140" s="234"/>
      <c r="DD140" s="234"/>
      <c r="DE140" s="234"/>
      <c r="DF140" s="234"/>
      <c r="DG140" s="234"/>
      <c r="DH140" s="234"/>
      <c r="DI140" s="234"/>
      <c r="DJ140" s="234"/>
      <c r="DK140" s="234"/>
      <c r="DL140" s="234"/>
      <c r="DM140" s="234"/>
      <c r="DN140" s="234"/>
      <c r="DO140" s="234"/>
      <c r="DP140" s="234"/>
      <c r="DQ140" s="234"/>
      <c r="DR140" s="234"/>
      <c r="DS140" s="234"/>
      <c r="DT140" s="234"/>
      <c r="DU140" s="234"/>
      <c r="DV140" s="234"/>
      <c r="DW140" s="234"/>
      <c r="DX140" s="234"/>
      <c r="DY140" s="234"/>
      <c r="DZ140" s="234"/>
      <c r="EA140" s="234"/>
      <c r="EB140" s="234"/>
      <c r="EC140" s="234"/>
      <c r="ED140" s="234"/>
      <c r="EE140" s="234"/>
      <c r="EF140" s="234"/>
      <c r="EG140" s="234"/>
      <c r="EH140" s="234"/>
      <c r="EI140" s="234"/>
      <c r="EJ140" s="234"/>
      <c r="EK140" s="234"/>
      <c r="EL140" s="234"/>
      <c r="EM140" s="234"/>
      <c r="EN140" s="234"/>
      <c r="EO140" s="234"/>
      <c r="EP140" s="234"/>
      <c r="EQ140" s="234"/>
      <c r="ER140" s="234"/>
      <c r="ES140" s="234"/>
      <c r="ET140" s="234"/>
      <c r="EU140" s="234"/>
      <c r="EV140" s="234"/>
      <c r="EW140" s="234"/>
      <c r="EX140" s="234"/>
      <c r="EY140" s="234"/>
      <c r="EZ140" s="234"/>
      <c r="FA140" s="234"/>
      <c r="FB140" s="234"/>
      <c r="FC140" s="234"/>
      <c r="FD140" s="234"/>
      <c r="FE140" s="234"/>
      <c r="FF140" s="234"/>
      <c r="FG140" s="234"/>
      <c r="FH140" s="234"/>
      <c r="FI140" s="234"/>
      <c r="FJ140" s="234"/>
      <c r="FK140" s="234"/>
      <c r="FL140" s="234"/>
      <c r="FM140" s="234"/>
      <c r="FN140" s="234"/>
      <c r="FO140" s="234"/>
      <c r="FP140" s="234"/>
      <c r="FQ140" s="234"/>
      <c r="FR140" s="234"/>
      <c r="FS140" s="234"/>
      <c r="FT140" s="234"/>
      <c r="FU140" s="234"/>
      <c r="FV140" s="234"/>
      <c r="FW140" s="234"/>
      <c r="FX140" s="234"/>
      <c r="FY140" s="234"/>
      <c r="FZ140" s="234"/>
      <c r="GA140" s="234"/>
      <c r="GB140" s="234"/>
      <c r="GC140" s="234"/>
      <c r="GD140" s="234"/>
      <c r="GE140" s="234"/>
      <c r="GF140" s="234"/>
      <c r="GG140" s="234"/>
      <c r="GH140" s="234"/>
      <c r="GI140" s="234"/>
      <c r="GJ140" s="234"/>
      <c r="GK140" s="234"/>
      <c r="GL140" s="234"/>
      <c r="GM140" s="234"/>
      <c r="GN140" s="234"/>
      <c r="GO140" s="234"/>
      <c r="GP140" s="234"/>
      <c r="GQ140" s="234"/>
      <c r="GR140" s="234"/>
      <c r="GS140" s="234"/>
      <c r="GT140" s="234"/>
      <c r="GU140" s="234"/>
      <c r="GV140" s="234"/>
      <c r="GW140" s="234"/>
      <c r="GX140" s="234"/>
      <c r="GY140" s="234"/>
      <c r="GZ140" s="234"/>
      <c r="HA140" s="234"/>
      <c r="HB140" s="234"/>
      <c r="HC140" s="234"/>
      <c r="HD140" s="234"/>
      <c r="HE140" s="234"/>
      <c r="HF140" s="234"/>
      <c r="HG140" s="234"/>
      <c r="HH140" s="234"/>
      <c r="HI140" s="234"/>
      <c r="HJ140" s="234"/>
      <c r="HK140" s="234"/>
      <c r="HL140" s="234"/>
      <c r="HM140" s="234"/>
      <c r="HN140" s="234"/>
      <c r="HO140" s="234"/>
      <c r="HP140" s="234"/>
      <c r="HQ140" s="234"/>
      <c r="HR140" s="234"/>
      <c r="HS140" s="234"/>
      <c r="HT140" s="234"/>
      <c r="HU140" s="234"/>
      <c r="HV140" s="234"/>
      <c r="HW140" s="234"/>
      <c r="HX140" s="234"/>
      <c r="HY140" s="234"/>
      <c r="HZ140" s="234"/>
      <c r="IA140" s="234"/>
      <c r="IB140" s="234"/>
      <c r="IC140" s="234"/>
      <c r="ID140" s="234"/>
      <c r="IE140" s="234"/>
      <c r="IF140" s="234"/>
      <c r="IG140" s="234"/>
      <c r="IH140" s="234"/>
      <c r="II140" s="234"/>
      <c r="IJ140" s="234"/>
      <c r="IK140" s="234"/>
      <c r="IL140" s="234"/>
      <c r="IM140" s="234"/>
      <c r="IN140" s="234"/>
      <c r="IO140" s="234"/>
      <c r="IP140" s="234"/>
      <c r="IQ140" s="234"/>
      <c r="IR140" s="234"/>
      <c r="IS140" s="234"/>
      <c r="IT140" s="234"/>
      <c r="IU140" s="234"/>
      <c r="IV140" s="234"/>
    </row>
    <row r="141" spans="1:256" s="232" customFormat="1" ht="7.15" customHeight="1" x14ac:dyDescent="0.2">
      <c r="A141" s="164"/>
      <c r="B141" s="164"/>
      <c r="C141" s="164"/>
      <c r="D141" s="164"/>
      <c r="E141" s="164"/>
      <c r="F141" s="164"/>
      <c r="G141" s="164"/>
      <c r="H141" s="164"/>
      <c r="I141" s="164"/>
      <c r="J141" s="164"/>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2"/>
      <c r="AN141" s="372"/>
      <c r="AO141" s="372"/>
      <c r="AP141" s="168"/>
      <c r="AQ141" s="168"/>
      <c r="AR141" s="168"/>
      <c r="AS141" s="168"/>
      <c r="AT141" s="168"/>
      <c r="AU141" s="168"/>
      <c r="AV141" s="168"/>
      <c r="AW141" s="168"/>
      <c r="AX141" s="168"/>
      <c r="AY141" s="168"/>
      <c r="AZ141" s="168"/>
      <c r="BA141" s="168"/>
      <c r="BB141" s="168"/>
      <c r="BC141" s="168"/>
      <c r="BD141" s="168"/>
      <c r="BE141" s="168"/>
      <c r="BF141" s="168"/>
      <c r="BG141" s="168"/>
      <c r="BH141" s="168"/>
      <c r="BI141" s="168"/>
      <c r="BJ141" s="168"/>
      <c r="BK141" s="168"/>
      <c r="BL141" s="168"/>
      <c r="BM141" s="168"/>
      <c r="BN141" s="168"/>
      <c r="BO141" s="168"/>
      <c r="BP141" s="168"/>
      <c r="BQ141" s="168"/>
      <c r="BR141" s="168"/>
      <c r="BS141" s="168"/>
      <c r="BT141" s="168"/>
      <c r="BU141" s="168"/>
      <c r="BV141" s="168"/>
      <c r="BW141" s="168"/>
      <c r="BX141" s="168"/>
      <c r="BY141" s="168"/>
      <c r="BZ141" s="168"/>
      <c r="CA141" s="168"/>
      <c r="CB141" s="168"/>
      <c r="CC141" s="168"/>
      <c r="CD141" s="168"/>
      <c r="CE141" s="168"/>
      <c r="CF141" s="168"/>
      <c r="CG141" s="168"/>
      <c r="CH141" s="168"/>
      <c r="CI141" s="168"/>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168"/>
      <c r="DQ141" s="168"/>
      <c r="DR141" s="168"/>
      <c r="DS141" s="168"/>
      <c r="DT141" s="168"/>
      <c r="DU141" s="168"/>
      <c r="DV141" s="168"/>
      <c r="DW141" s="168"/>
      <c r="DX141" s="168"/>
      <c r="DY141" s="168"/>
      <c r="DZ141" s="168"/>
      <c r="EA141" s="168"/>
      <c r="EB141" s="168"/>
      <c r="EC141" s="168"/>
      <c r="ED141" s="168"/>
      <c r="EE141" s="168"/>
      <c r="EF141" s="168"/>
      <c r="EG141" s="168"/>
      <c r="EH141" s="168"/>
      <c r="EI141" s="168"/>
      <c r="EJ141" s="168"/>
      <c r="EK141" s="168"/>
      <c r="EL141" s="168"/>
      <c r="EM141" s="168"/>
      <c r="EN141" s="168"/>
      <c r="EO141" s="168"/>
      <c r="EP141" s="168"/>
      <c r="EQ141" s="168"/>
      <c r="ER141" s="168"/>
      <c r="ES141" s="168"/>
      <c r="ET141" s="168"/>
      <c r="EU141" s="168"/>
      <c r="EV141" s="168"/>
      <c r="EW141" s="168"/>
      <c r="EX141" s="168"/>
      <c r="EY141" s="168"/>
      <c r="EZ141" s="168"/>
      <c r="FA141" s="168"/>
      <c r="FB141" s="168"/>
      <c r="FC141" s="168"/>
      <c r="FD141" s="168"/>
      <c r="FE141" s="168"/>
      <c r="FF141" s="168"/>
      <c r="FG141" s="168"/>
      <c r="FH141" s="168"/>
      <c r="FI141" s="168"/>
      <c r="FJ141" s="168"/>
      <c r="FK141" s="168"/>
      <c r="FL141" s="168"/>
      <c r="FM141" s="168"/>
      <c r="FN141" s="168"/>
      <c r="FO141" s="168"/>
      <c r="FP141" s="168"/>
      <c r="FQ141" s="168"/>
      <c r="FR141" s="168"/>
      <c r="FS141" s="168"/>
      <c r="FT141" s="168"/>
      <c r="FU141" s="168"/>
      <c r="FV141" s="168"/>
      <c r="FW141" s="168"/>
      <c r="FX141" s="168"/>
      <c r="FY141" s="168"/>
      <c r="FZ141" s="168"/>
      <c r="GA141" s="168"/>
      <c r="GB141" s="168"/>
      <c r="GC141" s="168"/>
      <c r="GD141" s="168"/>
      <c r="GE141" s="168"/>
      <c r="GF141" s="168"/>
      <c r="GG141" s="168"/>
      <c r="GH141" s="168"/>
      <c r="GI141" s="168"/>
      <c r="GJ141" s="168"/>
      <c r="GK141" s="168"/>
      <c r="GL141" s="168"/>
      <c r="GM141" s="168"/>
      <c r="GN141" s="168"/>
      <c r="GO141" s="168"/>
      <c r="GP141" s="168"/>
      <c r="GQ141" s="168"/>
      <c r="GR141" s="168"/>
      <c r="GS141" s="168"/>
      <c r="GT141" s="168"/>
      <c r="GU141" s="168"/>
      <c r="GV141" s="168"/>
      <c r="GW141" s="168"/>
      <c r="GX141" s="168"/>
      <c r="GY141" s="168"/>
      <c r="GZ141" s="168"/>
      <c r="HA141" s="168"/>
      <c r="HB141" s="168"/>
      <c r="HC141" s="168"/>
      <c r="HD141" s="168"/>
      <c r="HE141" s="168"/>
      <c r="HF141" s="168"/>
      <c r="HG141" s="168"/>
      <c r="HH141" s="168"/>
      <c r="HI141" s="168"/>
      <c r="HJ141" s="168"/>
      <c r="HK141" s="168"/>
      <c r="HL141" s="168"/>
      <c r="HM141" s="168"/>
      <c r="HN141" s="168"/>
      <c r="HO141" s="168"/>
      <c r="HP141" s="168"/>
      <c r="HQ141" s="168"/>
      <c r="HR141" s="168"/>
      <c r="HS141" s="168"/>
      <c r="HT141" s="168"/>
      <c r="HU141" s="168"/>
      <c r="HV141" s="168"/>
      <c r="HW141" s="168"/>
      <c r="HX141" s="168"/>
      <c r="HY141" s="168"/>
      <c r="HZ141" s="168"/>
      <c r="IA141" s="168"/>
      <c r="IB141" s="168"/>
      <c r="IC141" s="168"/>
      <c r="ID141" s="168"/>
      <c r="IE141" s="168"/>
      <c r="IF141" s="168"/>
      <c r="IG141" s="168"/>
      <c r="IH141" s="168"/>
      <c r="II141" s="168"/>
      <c r="IJ141" s="168"/>
      <c r="IK141" s="168"/>
      <c r="IL141" s="168"/>
      <c r="IM141" s="168"/>
      <c r="IN141" s="168"/>
      <c r="IO141" s="168"/>
      <c r="IP141" s="168"/>
      <c r="IQ141" s="168"/>
      <c r="IR141" s="168"/>
      <c r="IS141" s="168"/>
      <c r="IT141" s="168"/>
      <c r="IU141" s="168"/>
      <c r="IV141" s="168"/>
    </row>
    <row r="142" spans="1:256" s="232" customFormat="1" ht="6" customHeight="1" x14ac:dyDescent="0.2">
      <c r="A142" s="164"/>
      <c r="B142" s="164"/>
      <c r="C142" s="164"/>
      <c r="D142" s="164"/>
      <c r="E142" s="164"/>
      <c r="F142" s="164"/>
      <c r="G142" s="164"/>
      <c r="H142" s="164"/>
      <c r="I142" s="164"/>
      <c r="J142" s="164"/>
      <c r="K142" s="372"/>
      <c r="L142" s="372"/>
      <c r="M142" s="372"/>
      <c r="N142" s="372"/>
      <c r="O142" s="372"/>
      <c r="P142" s="372"/>
      <c r="Q142" s="372"/>
      <c r="R142" s="372"/>
      <c r="S142" s="372"/>
      <c r="T142" s="372"/>
      <c r="U142" s="372"/>
      <c r="V142" s="372"/>
      <c r="W142" s="372"/>
      <c r="X142" s="372"/>
      <c r="Y142" s="372"/>
      <c r="Z142" s="372"/>
      <c r="AA142" s="372"/>
      <c r="AB142" s="372"/>
      <c r="AC142" s="372"/>
      <c r="AD142" s="372"/>
      <c r="AE142" s="372"/>
      <c r="AF142" s="372"/>
      <c r="AG142" s="372"/>
      <c r="AH142" s="372"/>
      <c r="AI142" s="372"/>
      <c r="AJ142" s="372"/>
      <c r="AK142" s="372"/>
      <c r="AL142" s="372"/>
      <c r="AM142" s="372"/>
      <c r="AN142" s="372"/>
      <c r="AO142" s="372"/>
      <c r="AP142" s="168"/>
      <c r="AQ142" s="168"/>
      <c r="AR142" s="168"/>
      <c r="AS142" s="168"/>
      <c r="AT142" s="168"/>
      <c r="AU142" s="168"/>
      <c r="AV142" s="168"/>
      <c r="AW142" s="168"/>
      <c r="AX142" s="168"/>
      <c r="AY142" s="168"/>
      <c r="AZ142" s="168"/>
      <c r="BA142" s="168"/>
      <c r="BB142" s="168"/>
      <c r="BC142" s="168"/>
      <c r="BD142" s="168"/>
      <c r="BE142" s="168"/>
      <c r="BF142" s="168"/>
      <c r="BG142" s="168"/>
      <c r="BH142" s="168"/>
      <c r="BI142" s="168"/>
      <c r="BJ142" s="168"/>
      <c r="BK142" s="168"/>
      <c r="BL142" s="168"/>
      <c r="BM142" s="168"/>
      <c r="BN142" s="168"/>
      <c r="BO142" s="168"/>
      <c r="BP142" s="168"/>
      <c r="BQ142" s="168"/>
      <c r="BR142" s="168"/>
      <c r="BS142" s="168"/>
      <c r="BT142" s="168"/>
      <c r="BU142" s="168"/>
      <c r="BV142" s="168"/>
      <c r="BW142" s="168"/>
      <c r="BX142" s="168"/>
      <c r="BY142" s="168"/>
      <c r="BZ142" s="168"/>
      <c r="CA142" s="168"/>
      <c r="CB142" s="168"/>
      <c r="CC142" s="168"/>
      <c r="CD142" s="168"/>
      <c r="CE142" s="168"/>
      <c r="CF142" s="168"/>
      <c r="CG142" s="168"/>
      <c r="CH142" s="168"/>
      <c r="CI142" s="168"/>
      <c r="CJ142" s="168"/>
      <c r="CK142" s="168"/>
      <c r="CL142" s="168"/>
      <c r="CM142" s="168"/>
      <c r="CN142" s="168"/>
      <c r="CO142" s="168"/>
      <c r="CP142" s="168"/>
      <c r="CQ142" s="168"/>
      <c r="CR142" s="168"/>
      <c r="CS142" s="168"/>
      <c r="CT142" s="168"/>
      <c r="CU142" s="168"/>
      <c r="CV142" s="168"/>
      <c r="CW142" s="168"/>
      <c r="CX142" s="168"/>
      <c r="CY142" s="168"/>
      <c r="CZ142" s="168"/>
      <c r="DA142" s="168"/>
      <c r="DB142" s="168"/>
      <c r="DC142" s="168"/>
      <c r="DD142" s="168"/>
      <c r="DE142" s="168"/>
      <c r="DF142" s="168"/>
      <c r="DG142" s="168"/>
      <c r="DH142" s="168"/>
      <c r="DI142" s="168"/>
      <c r="DJ142" s="168"/>
      <c r="DK142" s="168"/>
      <c r="DL142" s="168"/>
      <c r="DM142" s="168"/>
      <c r="DN142" s="168"/>
      <c r="DO142" s="168"/>
      <c r="DP142" s="168"/>
      <c r="DQ142" s="168"/>
      <c r="DR142" s="168"/>
      <c r="DS142" s="168"/>
      <c r="DT142" s="168"/>
      <c r="DU142" s="168"/>
      <c r="DV142" s="168"/>
      <c r="DW142" s="168"/>
      <c r="DX142" s="168"/>
      <c r="DY142" s="168"/>
      <c r="DZ142" s="168"/>
      <c r="EA142" s="168"/>
      <c r="EB142" s="168"/>
      <c r="EC142" s="168"/>
      <c r="ED142" s="168"/>
      <c r="EE142" s="168"/>
      <c r="EF142" s="168"/>
      <c r="EG142" s="168"/>
      <c r="EH142" s="168"/>
      <c r="EI142" s="168"/>
      <c r="EJ142" s="168"/>
      <c r="EK142" s="168"/>
      <c r="EL142" s="168"/>
      <c r="EM142" s="168"/>
      <c r="EN142" s="168"/>
      <c r="EO142" s="168"/>
      <c r="EP142" s="168"/>
      <c r="EQ142" s="168"/>
      <c r="ER142" s="168"/>
      <c r="ES142" s="168"/>
      <c r="ET142" s="168"/>
      <c r="EU142" s="168"/>
      <c r="EV142" s="168"/>
      <c r="EW142" s="168"/>
      <c r="EX142" s="168"/>
      <c r="EY142" s="168"/>
      <c r="EZ142" s="168"/>
      <c r="FA142" s="168"/>
      <c r="FB142" s="168"/>
      <c r="FC142" s="168"/>
      <c r="FD142" s="168"/>
      <c r="FE142" s="168"/>
      <c r="FF142" s="168"/>
      <c r="FG142" s="168"/>
      <c r="FH142" s="168"/>
      <c r="FI142" s="168"/>
      <c r="FJ142" s="168"/>
      <c r="FK142" s="168"/>
      <c r="FL142" s="168"/>
      <c r="FM142" s="168"/>
      <c r="FN142" s="168"/>
      <c r="FO142" s="168"/>
      <c r="FP142" s="168"/>
      <c r="FQ142" s="168"/>
      <c r="FR142" s="168"/>
      <c r="FS142" s="168"/>
      <c r="FT142" s="168"/>
      <c r="FU142" s="168"/>
      <c r="FV142" s="168"/>
      <c r="FW142" s="168"/>
      <c r="FX142" s="168"/>
      <c r="FY142" s="168"/>
      <c r="FZ142" s="168"/>
      <c r="GA142" s="168"/>
      <c r="GB142" s="168"/>
      <c r="GC142" s="168"/>
      <c r="GD142" s="168"/>
      <c r="GE142" s="168"/>
      <c r="GF142" s="168"/>
      <c r="GG142" s="168"/>
      <c r="GH142" s="168"/>
      <c r="GI142" s="168"/>
      <c r="GJ142" s="168"/>
      <c r="GK142" s="168"/>
      <c r="GL142" s="168"/>
      <c r="GM142" s="168"/>
      <c r="GN142" s="168"/>
      <c r="GO142" s="168"/>
      <c r="GP142" s="168"/>
      <c r="GQ142" s="168"/>
      <c r="GR142" s="168"/>
      <c r="GS142" s="168"/>
      <c r="GT142" s="168"/>
      <c r="GU142" s="168"/>
      <c r="GV142" s="168"/>
      <c r="GW142" s="168"/>
      <c r="GX142" s="168"/>
      <c r="GY142" s="168"/>
      <c r="GZ142" s="168"/>
      <c r="HA142" s="168"/>
      <c r="HB142" s="168"/>
      <c r="HC142" s="168"/>
      <c r="HD142" s="168"/>
      <c r="HE142" s="168"/>
      <c r="HF142" s="168"/>
      <c r="HG142" s="168"/>
      <c r="HH142" s="168"/>
      <c r="HI142" s="168"/>
      <c r="HJ142" s="168"/>
      <c r="HK142" s="168"/>
      <c r="HL142" s="168"/>
      <c r="HM142" s="168"/>
      <c r="HN142" s="168"/>
      <c r="HO142" s="168"/>
      <c r="HP142" s="168"/>
      <c r="HQ142" s="168"/>
      <c r="HR142" s="168"/>
      <c r="HS142" s="168"/>
      <c r="HT142" s="168"/>
      <c r="HU142" s="168"/>
      <c r="HV142" s="168"/>
      <c r="HW142" s="168"/>
      <c r="HX142" s="168"/>
      <c r="HY142" s="168"/>
      <c r="HZ142" s="168"/>
      <c r="IA142" s="168"/>
      <c r="IB142" s="168"/>
      <c r="IC142" s="168"/>
      <c r="ID142" s="168"/>
      <c r="IE142" s="168"/>
      <c r="IF142" s="168"/>
      <c r="IG142" s="168"/>
      <c r="IH142" s="168"/>
      <c r="II142" s="168"/>
      <c r="IJ142" s="168"/>
      <c r="IK142" s="168"/>
      <c r="IL142" s="168"/>
      <c r="IM142" s="168"/>
      <c r="IN142" s="168"/>
      <c r="IO142" s="168"/>
      <c r="IP142" s="168"/>
      <c r="IQ142" s="168"/>
      <c r="IR142" s="168"/>
      <c r="IS142" s="168"/>
      <c r="IT142" s="168"/>
      <c r="IU142" s="168"/>
      <c r="IV142" s="168"/>
    </row>
    <row r="143" spans="1:256" s="232" customFormat="1" ht="6.75" customHeight="1" x14ac:dyDescent="0.2">
      <c r="A143" s="235"/>
      <c r="B143" s="236"/>
      <c r="C143" s="236"/>
      <c r="D143" s="236"/>
      <c r="E143" s="236"/>
      <c r="F143" s="236"/>
      <c r="G143" s="236"/>
      <c r="H143" s="236"/>
      <c r="I143" s="236"/>
      <c r="J143" s="236"/>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372"/>
      <c r="AL143" s="372"/>
      <c r="AM143" s="372"/>
      <c r="AN143" s="372"/>
      <c r="AO143" s="372"/>
    </row>
    <row r="144" spans="1:256" s="61" customFormat="1" ht="21.75" customHeight="1" x14ac:dyDescent="0.2">
      <c r="A144" s="404" t="s">
        <v>628</v>
      </c>
      <c r="B144" s="405"/>
      <c r="C144" s="405"/>
      <c r="D144" s="405"/>
      <c r="E144" s="406"/>
      <c r="F144" s="406"/>
      <c r="G144" s="406"/>
      <c r="H144" s="406"/>
      <c r="I144" s="406"/>
      <c r="J144" s="406"/>
      <c r="K144" s="391"/>
      <c r="L144" s="391"/>
      <c r="M144" s="407"/>
      <c r="N144" s="408"/>
      <c r="O144" s="408"/>
      <c r="P144" s="408"/>
      <c r="Q144" s="407"/>
      <c r="R144" s="408"/>
      <c r="S144" s="408"/>
      <c r="T144" s="408"/>
      <c r="U144" s="407"/>
      <c r="V144" s="408"/>
      <c r="W144" s="408"/>
      <c r="X144" s="408"/>
      <c r="Y144" s="407"/>
      <c r="Z144" s="408"/>
      <c r="AA144" s="408"/>
      <c r="AB144" s="408"/>
      <c r="AC144" s="407"/>
      <c r="AD144" s="408"/>
      <c r="AE144" s="408"/>
      <c r="AF144" s="408"/>
      <c r="AG144" s="407"/>
      <c r="AH144" s="408"/>
      <c r="AI144" s="409"/>
      <c r="AJ144" s="409"/>
      <c r="AK144" s="410"/>
      <c r="AL144" s="409"/>
      <c r="AM144" s="409"/>
      <c r="AN144" s="409"/>
      <c r="AO144" s="410"/>
      <c r="AP144" s="409"/>
      <c r="AQ144" s="409"/>
      <c r="AR144" s="409"/>
      <c r="AS144" s="410"/>
      <c r="AT144" s="409"/>
      <c r="AU144" s="409"/>
      <c r="AV144" s="409"/>
      <c r="AW144" s="410"/>
      <c r="AX144" s="409"/>
      <c r="AY144" s="409"/>
      <c r="AZ144" s="409"/>
      <c r="BA144" s="410"/>
      <c r="BB144" s="409"/>
      <c r="BC144" s="409"/>
      <c r="BD144" s="409"/>
      <c r="BE144" s="410"/>
      <c r="BF144" s="409"/>
      <c r="BG144" s="409"/>
      <c r="BH144" s="409"/>
      <c r="BI144" s="410"/>
      <c r="BJ144" s="409"/>
      <c r="BK144" s="409"/>
      <c r="BL144" s="409"/>
      <c r="BM144" s="410"/>
      <c r="BN144" s="409"/>
      <c r="BO144" s="409"/>
      <c r="BP144" s="409"/>
      <c r="BQ144" s="410"/>
      <c r="BR144" s="409"/>
      <c r="BS144" s="409"/>
      <c r="BT144" s="409"/>
      <c r="BU144" s="410"/>
      <c r="BV144" s="409"/>
      <c r="BW144" s="409"/>
      <c r="BX144" s="409"/>
      <c r="BY144" s="410"/>
      <c r="BZ144" s="409"/>
      <c r="CA144" s="409"/>
      <c r="CB144" s="409"/>
      <c r="CC144" s="410"/>
      <c r="CD144" s="409"/>
      <c r="CE144" s="409"/>
      <c r="CF144" s="409"/>
      <c r="CG144" s="410"/>
      <c r="CH144" s="409"/>
      <c r="CI144" s="409"/>
      <c r="CJ144" s="409"/>
      <c r="CK144" s="410"/>
      <c r="CL144" s="409"/>
      <c r="CM144" s="409"/>
      <c r="CN144" s="409"/>
      <c r="CO144" s="410"/>
      <c r="CP144" s="409"/>
      <c r="CQ144" s="409"/>
      <c r="CR144" s="409"/>
      <c r="CS144" s="410"/>
      <c r="CT144" s="409"/>
      <c r="CU144" s="409"/>
      <c r="CV144" s="409"/>
      <c r="CW144" s="410"/>
      <c r="CX144" s="409"/>
      <c r="CY144" s="409"/>
      <c r="CZ144" s="409"/>
      <c r="DA144" s="410"/>
      <c r="DB144" s="409"/>
      <c r="DC144" s="409"/>
      <c r="DD144" s="409"/>
      <c r="DE144" s="410"/>
      <c r="DF144" s="409"/>
      <c r="DG144" s="409"/>
      <c r="DH144" s="409"/>
      <c r="DI144" s="410"/>
      <c r="DJ144" s="409"/>
      <c r="DK144" s="409"/>
      <c r="DL144" s="409"/>
      <c r="DM144" s="410"/>
      <c r="DN144" s="409"/>
      <c r="DO144" s="409"/>
      <c r="DP144" s="409"/>
      <c r="DQ144" s="410"/>
      <c r="DR144" s="409"/>
      <c r="DS144" s="409"/>
      <c r="DT144" s="409"/>
      <c r="DU144" s="410"/>
      <c r="DV144" s="409"/>
      <c r="DW144" s="409"/>
      <c r="DX144" s="409"/>
      <c r="DY144" s="410"/>
      <c r="DZ144" s="409"/>
      <c r="EA144" s="409"/>
      <c r="EB144" s="409"/>
      <c r="EC144" s="410"/>
      <c r="ED144" s="409"/>
      <c r="EE144" s="409"/>
      <c r="EF144" s="409"/>
      <c r="EG144" s="410"/>
      <c r="EH144" s="409"/>
      <c r="EI144" s="409"/>
      <c r="EJ144" s="409"/>
      <c r="EK144" s="410"/>
      <c r="EL144" s="409"/>
      <c r="EM144" s="409"/>
      <c r="EN144" s="409"/>
      <c r="EO144" s="410"/>
      <c r="EP144" s="409"/>
      <c r="EQ144" s="409"/>
      <c r="ER144" s="409"/>
      <c r="ES144" s="410"/>
      <c r="ET144" s="409"/>
      <c r="EU144" s="409"/>
      <c r="EV144" s="409"/>
      <c r="EW144" s="410"/>
      <c r="EX144" s="409"/>
      <c r="EY144" s="409"/>
      <c r="EZ144" s="409"/>
      <c r="FA144" s="410"/>
      <c r="FB144" s="409"/>
      <c r="FC144" s="409"/>
      <c r="FD144" s="409"/>
      <c r="FE144" s="410"/>
      <c r="FF144" s="409"/>
      <c r="FG144" s="409"/>
      <c r="FH144" s="409"/>
      <c r="FI144" s="410"/>
      <c r="FJ144" s="409"/>
      <c r="FK144" s="409"/>
      <c r="FL144" s="409"/>
      <c r="FM144" s="410"/>
      <c r="FN144" s="409"/>
      <c r="FO144" s="409"/>
      <c r="FP144" s="409"/>
      <c r="FQ144" s="410"/>
      <c r="FR144" s="409"/>
      <c r="FS144" s="409"/>
      <c r="FT144" s="409"/>
      <c r="FU144" s="410"/>
      <c r="FV144" s="409"/>
      <c r="FW144" s="409"/>
      <c r="FX144" s="409"/>
      <c r="FY144" s="410"/>
      <c r="FZ144" s="409"/>
      <c r="GA144" s="409"/>
      <c r="GB144" s="409"/>
      <c r="GC144" s="410"/>
      <c r="GD144" s="409"/>
      <c r="GE144" s="409"/>
      <c r="GF144" s="409"/>
      <c r="GG144" s="410"/>
      <c r="GH144" s="409"/>
      <c r="GI144" s="409"/>
      <c r="GJ144" s="409"/>
      <c r="GK144" s="410"/>
      <c r="GL144" s="409"/>
      <c r="GM144" s="409"/>
      <c r="GN144" s="409"/>
      <c r="GO144" s="410"/>
      <c r="GP144" s="409"/>
      <c r="GQ144" s="409"/>
      <c r="GR144" s="409"/>
      <c r="GS144" s="410"/>
      <c r="GT144" s="409"/>
      <c r="GU144" s="409"/>
      <c r="GV144" s="409"/>
      <c r="GW144" s="410"/>
      <c r="GX144" s="409"/>
      <c r="GY144" s="409"/>
      <c r="GZ144" s="409"/>
      <c r="HA144" s="410"/>
      <c r="HB144" s="409"/>
      <c r="HC144" s="409"/>
      <c r="HD144" s="409"/>
      <c r="HE144" s="410"/>
      <c r="HF144" s="409"/>
      <c r="HG144" s="409"/>
      <c r="HH144" s="409"/>
      <c r="HI144" s="410"/>
      <c r="HJ144" s="409"/>
      <c r="HK144" s="409"/>
      <c r="HL144" s="409"/>
      <c r="HM144" s="410"/>
      <c r="HN144" s="409"/>
      <c r="HO144" s="409"/>
      <c r="HP144" s="409"/>
      <c r="HQ144" s="410"/>
      <c r="HR144" s="409"/>
      <c r="HS144" s="409"/>
      <c r="HT144" s="409"/>
      <c r="HU144" s="410"/>
      <c r="HV144" s="409"/>
      <c r="HW144" s="409"/>
      <c r="HX144" s="409"/>
      <c r="HY144" s="410"/>
      <c r="HZ144" s="409"/>
      <c r="IA144" s="409"/>
      <c r="IB144" s="409"/>
      <c r="IC144" s="410"/>
      <c r="ID144" s="409"/>
      <c r="IE144" s="409"/>
      <c r="IF144" s="409"/>
      <c r="IG144" s="410"/>
      <c r="IH144" s="409"/>
      <c r="II144" s="409"/>
      <c r="IJ144" s="409"/>
      <c r="IK144" s="410"/>
      <c r="IL144" s="409"/>
      <c r="IM144" s="409"/>
      <c r="IN144" s="409"/>
      <c r="IO144" s="410"/>
      <c r="IP144" s="409"/>
      <c r="IQ144" s="409"/>
      <c r="IR144" s="409"/>
      <c r="IS144" s="410"/>
      <c r="IT144" s="409"/>
      <c r="IU144" s="409"/>
      <c r="IV144" s="409"/>
    </row>
    <row r="145" spans="1:256" s="61" customFormat="1" ht="21.75" customHeight="1" x14ac:dyDescent="0.2">
      <c r="A145" s="477" t="s">
        <v>284</v>
      </c>
      <c r="B145" s="478"/>
      <c r="C145" s="478"/>
      <c r="D145" s="478"/>
      <c r="E145" s="478"/>
      <c r="F145" s="478"/>
      <c r="G145" s="478"/>
      <c r="H145" s="478"/>
      <c r="I145" s="478"/>
      <c r="J145" s="478"/>
      <c r="K145" s="391"/>
      <c r="L145" s="391"/>
      <c r="M145" s="411"/>
      <c r="N145" s="408"/>
      <c r="O145" s="408"/>
      <c r="P145" s="408"/>
      <c r="Q145" s="411"/>
      <c r="R145" s="408"/>
      <c r="S145" s="408"/>
      <c r="T145" s="408"/>
      <c r="U145" s="411"/>
      <c r="V145" s="408"/>
      <c r="W145" s="408"/>
      <c r="X145" s="408"/>
      <c r="Y145" s="411"/>
      <c r="Z145" s="408"/>
      <c r="AA145" s="408"/>
      <c r="AB145" s="408"/>
      <c r="AC145" s="411"/>
      <c r="AD145" s="408"/>
      <c r="AE145" s="408"/>
      <c r="AF145" s="408"/>
      <c r="AG145" s="411"/>
      <c r="AH145" s="408"/>
      <c r="AI145" s="409"/>
      <c r="AJ145" s="409"/>
      <c r="AK145" s="412"/>
      <c r="AL145" s="409"/>
      <c r="AM145" s="409"/>
      <c r="AN145" s="409"/>
      <c r="AO145" s="412"/>
      <c r="AP145" s="409"/>
      <c r="AQ145" s="409"/>
      <c r="AR145" s="409"/>
      <c r="AS145" s="412"/>
      <c r="AT145" s="409"/>
      <c r="AU145" s="409"/>
      <c r="AV145" s="409"/>
      <c r="AW145" s="412"/>
      <c r="AX145" s="409"/>
      <c r="AY145" s="409"/>
      <c r="AZ145" s="409"/>
      <c r="BA145" s="412"/>
      <c r="BB145" s="409"/>
      <c r="BC145" s="409"/>
      <c r="BD145" s="409"/>
      <c r="BE145" s="412"/>
      <c r="BF145" s="409"/>
      <c r="BG145" s="409"/>
      <c r="BH145" s="409"/>
      <c r="BI145" s="412"/>
      <c r="BJ145" s="409"/>
      <c r="BK145" s="409"/>
      <c r="BL145" s="409"/>
      <c r="BM145" s="412"/>
      <c r="BN145" s="409"/>
      <c r="BO145" s="409"/>
      <c r="BP145" s="409"/>
      <c r="BQ145" s="412"/>
      <c r="BR145" s="409"/>
      <c r="BS145" s="409"/>
      <c r="BT145" s="409"/>
      <c r="BU145" s="412"/>
      <c r="BV145" s="409"/>
      <c r="BW145" s="409"/>
      <c r="BX145" s="409"/>
      <c r="BY145" s="412"/>
      <c r="BZ145" s="409"/>
      <c r="CA145" s="409"/>
      <c r="CB145" s="409"/>
      <c r="CC145" s="412"/>
      <c r="CD145" s="409"/>
      <c r="CE145" s="409"/>
      <c r="CF145" s="409"/>
      <c r="CG145" s="412"/>
      <c r="CH145" s="409"/>
      <c r="CI145" s="409"/>
      <c r="CJ145" s="409"/>
      <c r="CK145" s="412"/>
      <c r="CL145" s="409"/>
      <c r="CM145" s="409"/>
      <c r="CN145" s="409"/>
      <c r="CO145" s="412"/>
      <c r="CP145" s="409"/>
      <c r="CQ145" s="409"/>
      <c r="CR145" s="409"/>
      <c r="CS145" s="412"/>
      <c r="CT145" s="409"/>
      <c r="CU145" s="409"/>
      <c r="CV145" s="409"/>
      <c r="CW145" s="412"/>
      <c r="CX145" s="409"/>
      <c r="CY145" s="409"/>
      <c r="CZ145" s="409"/>
      <c r="DA145" s="412"/>
      <c r="DB145" s="409"/>
      <c r="DC145" s="409"/>
      <c r="DD145" s="409"/>
      <c r="DE145" s="412"/>
      <c r="DF145" s="409"/>
      <c r="DG145" s="409"/>
      <c r="DH145" s="409"/>
      <c r="DI145" s="412"/>
      <c r="DJ145" s="409"/>
      <c r="DK145" s="409"/>
      <c r="DL145" s="409"/>
      <c r="DM145" s="412"/>
      <c r="DN145" s="409"/>
      <c r="DO145" s="409"/>
      <c r="DP145" s="409"/>
      <c r="DQ145" s="412"/>
      <c r="DR145" s="409"/>
      <c r="DS145" s="409"/>
      <c r="DT145" s="409"/>
      <c r="DU145" s="412"/>
      <c r="DV145" s="409"/>
      <c r="DW145" s="409"/>
      <c r="DX145" s="409"/>
      <c r="DY145" s="412"/>
      <c r="DZ145" s="409"/>
      <c r="EA145" s="409"/>
      <c r="EB145" s="409"/>
      <c r="EC145" s="412"/>
      <c r="ED145" s="409"/>
      <c r="EE145" s="409"/>
      <c r="EF145" s="409"/>
      <c r="EG145" s="412"/>
      <c r="EH145" s="409"/>
      <c r="EI145" s="409"/>
      <c r="EJ145" s="409"/>
      <c r="EK145" s="412"/>
      <c r="EL145" s="409"/>
      <c r="EM145" s="409"/>
      <c r="EN145" s="409"/>
      <c r="EO145" s="412"/>
      <c r="EP145" s="409"/>
      <c r="EQ145" s="409"/>
      <c r="ER145" s="409"/>
      <c r="ES145" s="412"/>
      <c r="ET145" s="409"/>
      <c r="EU145" s="409"/>
      <c r="EV145" s="409"/>
      <c r="EW145" s="412"/>
      <c r="EX145" s="409"/>
      <c r="EY145" s="409"/>
      <c r="EZ145" s="409"/>
      <c r="FA145" s="412"/>
      <c r="FB145" s="409"/>
      <c r="FC145" s="409"/>
      <c r="FD145" s="409"/>
      <c r="FE145" s="412"/>
      <c r="FF145" s="409"/>
      <c r="FG145" s="409"/>
      <c r="FH145" s="409"/>
      <c r="FI145" s="412"/>
      <c r="FJ145" s="409"/>
      <c r="FK145" s="409"/>
      <c r="FL145" s="409"/>
      <c r="FM145" s="412"/>
      <c r="FN145" s="409"/>
      <c r="FO145" s="409"/>
      <c r="FP145" s="409"/>
      <c r="FQ145" s="412"/>
      <c r="FR145" s="409"/>
      <c r="FS145" s="409"/>
      <c r="FT145" s="409"/>
      <c r="FU145" s="412"/>
      <c r="FV145" s="409"/>
      <c r="FW145" s="409"/>
      <c r="FX145" s="409"/>
      <c r="FY145" s="412"/>
      <c r="FZ145" s="409"/>
      <c r="GA145" s="409"/>
      <c r="GB145" s="409"/>
      <c r="GC145" s="412"/>
      <c r="GD145" s="409"/>
      <c r="GE145" s="409"/>
      <c r="GF145" s="409"/>
      <c r="GG145" s="412"/>
      <c r="GH145" s="409"/>
      <c r="GI145" s="409"/>
      <c r="GJ145" s="409"/>
      <c r="GK145" s="412"/>
      <c r="GL145" s="409"/>
      <c r="GM145" s="409"/>
      <c r="GN145" s="409"/>
      <c r="GO145" s="412"/>
      <c r="GP145" s="409"/>
      <c r="GQ145" s="409"/>
      <c r="GR145" s="409"/>
      <c r="GS145" s="412"/>
      <c r="GT145" s="409"/>
      <c r="GU145" s="409"/>
      <c r="GV145" s="409"/>
      <c r="GW145" s="412"/>
      <c r="GX145" s="409"/>
      <c r="GY145" s="409"/>
      <c r="GZ145" s="409"/>
      <c r="HA145" s="412"/>
      <c r="HB145" s="409"/>
      <c r="HC145" s="409"/>
      <c r="HD145" s="409"/>
      <c r="HE145" s="412"/>
      <c r="HF145" s="409"/>
      <c r="HG145" s="409"/>
      <c r="HH145" s="409"/>
      <c r="HI145" s="412"/>
      <c r="HJ145" s="409"/>
      <c r="HK145" s="409"/>
      <c r="HL145" s="409"/>
      <c r="HM145" s="412"/>
      <c r="HN145" s="409"/>
      <c r="HO145" s="409"/>
      <c r="HP145" s="409"/>
      <c r="HQ145" s="412"/>
      <c r="HR145" s="409"/>
      <c r="HS145" s="409"/>
      <c r="HT145" s="409"/>
      <c r="HU145" s="412"/>
      <c r="HV145" s="409"/>
      <c r="HW145" s="409"/>
      <c r="HX145" s="409"/>
      <c r="HY145" s="412"/>
      <c r="HZ145" s="409"/>
      <c r="IA145" s="409"/>
      <c r="IB145" s="409"/>
      <c r="IC145" s="412"/>
      <c r="ID145" s="409"/>
      <c r="IE145" s="409"/>
      <c r="IF145" s="409"/>
      <c r="IG145" s="412"/>
      <c r="IH145" s="409"/>
      <c r="II145" s="409"/>
      <c r="IJ145" s="409"/>
      <c r="IK145" s="412"/>
      <c r="IL145" s="409"/>
      <c r="IM145" s="409"/>
      <c r="IN145" s="409"/>
      <c r="IO145" s="412"/>
      <c r="IP145" s="409"/>
      <c r="IQ145" s="409"/>
      <c r="IR145" s="409"/>
      <c r="IS145" s="412"/>
      <c r="IT145" s="409"/>
      <c r="IU145" s="409"/>
      <c r="IV145" s="409"/>
    </row>
    <row r="146" spans="1:256" s="61" customFormat="1" ht="21.75" customHeight="1" x14ac:dyDescent="0.2">
      <c r="A146" s="479" t="s">
        <v>283</v>
      </c>
      <c r="B146" s="479"/>
      <c r="C146" s="479"/>
      <c r="D146" s="479"/>
      <c r="E146" s="479"/>
      <c r="F146" s="479"/>
      <c r="G146" s="479"/>
      <c r="H146" s="479"/>
      <c r="I146" s="479"/>
      <c r="J146" s="479"/>
      <c r="K146" s="391"/>
      <c r="L146" s="391"/>
      <c r="M146" s="413"/>
      <c r="N146" s="408"/>
      <c r="O146" s="408"/>
      <c r="P146" s="408"/>
      <c r="Q146" s="413"/>
      <c r="R146" s="408"/>
      <c r="S146" s="408"/>
      <c r="T146" s="408"/>
      <c r="U146" s="413"/>
      <c r="V146" s="408"/>
      <c r="W146" s="408"/>
      <c r="X146" s="408"/>
      <c r="Y146" s="413"/>
      <c r="Z146" s="408"/>
      <c r="AA146" s="408"/>
      <c r="AB146" s="408"/>
      <c r="AC146" s="413"/>
      <c r="AD146" s="408"/>
      <c r="AE146" s="408"/>
      <c r="AF146" s="408"/>
      <c r="AG146" s="413"/>
      <c r="AH146" s="408"/>
      <c r="AI146" s="409"/>
      <c r="AJ146" s="409"/>
      <c r="AK146" s="414"/>
      <c r="AL146" s="409"/>
      <c r="AM146" s="409"/>
      <c r="AN146" s="409"/>
      <c r="AO146" s="414"/>
      <c r="AP146" s="409"/>
      <c r="AQ146" s="409"/>
      <c r="AR146" s="409"/>
      <c r="AS146" s="414"/>
      <c r="AT146" s="409"/>
      <c r="AU146" s="409"/>
      <c r="AV146" s="409"/>
      <c r="AW146" s="414"/>
      <c r="AX146" s="409"/>
      <c r="AY146" s="409"/>
      <c r="AZ146" s="409"/>
      <c r="BA146" s="414"/>
      <c r="BB146" s="409"/>
      <c r="BC146" s="409"/>
      <c r="BD146" s="409"/>
      <c r="BE146" s="414"/>
      <c r="BF146" s="409"/>
      <c r="BG146" s="409"/>
      <c r="BH146" s="409"/>
      <c r="BI146" s="414"/>
      <c r="BJ146" s="409"/>
      <c r="BK146" s="409"/>
      <c r="BL146" s="409"/>
      <c r="BM146" s="414"/>
      <c r="BN146" s="409"/>
      <c r="BO146" s="409"/>
      <c r="BP146" s="409"/>
      <c r="BQ146" s="414"/>
      <c r="BR146" s="409"/>
      <c r="BS146" s="409"/>
      <c r="BT146" s="409"/>
      <c r="BU146" s="414"/>
      <c r="BV146" s="409"/>
      <c r="BW146" s="409"/>
      <c r="BX146" s="409"/>
      <c r="BY146" s="414"/>
      <c r="BZ146" s="409"/>
      <c r="CA146" s="409"/>
      <c r="CB146" s="409"/>
      <c r="CC146" s="414"/>
      <c r="CD146" s="409"/>
      <c r="CE146" s="409"/>
      <c r="CF146" s="409"/>
      <c r="CG146" s="414"/>
      <c r="CH146" s="409"/>
      <c r="CI146" s="409"/>
      <c r="CJ146" s="409"/>
      <c r="CK146" s="414"/>
      <c r="CL146" s="409"/>
      <c r="CM146" s="409"/>
      <c r="CN146" s="409"/>
      <c r="CO146" s="414"/>
      <c r="CP146" s="409"/>
      <c r="CQ146" s="409"/>
      <c r="CR146" s="409"/>
      <c r="CS146" s="414"/>
      <c r="CT146" s="409"/>
      <c r="CU146" s="409"/>
      <c r="CV146" s="409"/>
      <c r="CW146" s="414"/>
      <c r="CX146" s="409"/>
      <c r="CY146" s="409"/>
      <c r="CZ146" s="409"/>
      <c r="DA146" s="414"/>
      <c r="DB146" s="409"/>
      <c r="DC146" s="409"/>
      <c r="DD146" s="409"/>
      <c r="DE146" s="414"/>
      <c r="DF146" s="409"/>
      <c r="DG146" s="409"/>
      <c r="DH146" s="409"/>
      <c r="DI146" s="414"/>
      <c r="DJ146" s="409"/>
      <c r="DK146" s="409"/>
      <c r="DL146" s="409"/>
      <c r="DM146" s="414"/>
      <c r="DN146" s="409"/>
      <c r="DO146" s="409"/>
      <c r="DP146" s="409"/>
      <c r="DQ146" s="414"/>
      <c r="DR146" s="409"/>
      <c r="DS146" s="409"/>
      <c r="DT146" s="409"/>
      <c r="DU146" s="414"/>
      <c r="DV146" s="409"/>
      <c r="DW146" s="409"/>
      <c r="DX146" s="409"/>
      <c r="DY146" s="414"/>
      <c r="DZ146" s="409"/>
      <c r="EA146" s="409"/>
      <c r="EB146" s="409"/>
      <c r="EC146" s="414"/>
      <c r="ED146" s="409"/>
      <c r="EE146" s="409"/>
      <c r="EF146" s="409"/>
      <c r="EG146" s="414"/>
      <c r="EH146" s="409"/>
      <c r="EI146" s="409"/>
      <c r="EJ146" s="409"/>
      <c r="EK146" s="414"/>
      <c r="EL146" s="409"/>
      <c r="EM146" s="409"/>
      <c r="EN146" s="409"/>
      <c r="EO146" s="414"/>
      <c r="EP146" s="409"/>
      <c r="EQ146" s="409"/>
      <c r="ER146" s="409"/>
      <c r="ES146" s="414"/>
      <c r="ET146" s="409"/>
      <c r="EU146" s="409"/>
      <c r="EV146" s="409"/>
      <c r="EW146" s="414"/>
      <c r="EX146" s="409"/>
      <c r="EY146" s="409"/>
      <c r="EZ146" s="409"/>
      <c r="FA146" s="414"/>
      <c r="FB146" s="409"/>
      <c r="FC146" s="409"/>
      <c r="FD146" s="409"/>
      <c r="FE146" s="414"/>
      <c r="FF146" s="409"/>
      <c r="FG146" s="409"/>
      <c r="FH146" s="409"/>
      <c r="FI146" s="414"/>
      <c r="FJ146" s="409"/>
      <c r="FK146" s="409"/>
      <c r="FL146" s="409"/>
      <c r="FM146" s="414"/>
      <c r="FN146" s="409"/>
      <c r="FO146" s="409"/>
      <c r="FP146" s="409"/>
      <c r="FQ146" s="414"/>
      <c r="FR146" s="409"/>
      <c r="FS146" s="409"/>
      <c r="FT146" s="409"/>
      <c r="FU146" s="414"/>
      <c r="FV146" s="409"/>
      <c r="FW146" s="409"/>
      <c r="FX146" s="409"/>
      <c r="FY146" s="414"/>
      <c r="FZ146" s="409"/>
      <c r="GA146" s="409"/>
      <c r="GB146" s="409"/>
      <c r="GC146" s="414"/>
      <c r="GD146" s="409"/>
      <c r="GE146" s="409"/>
      <c r="GF146" s="409"/>
      <c r="GG146" s="414"/>
      <c r="GH146" s="409"/>
      <c r="GI146" s="409"/>
      <c r="GJ146" s="409"/>
      <c r="GK146" s="414"/>
      <c r="GL146" s="409"/>
      <c r="GM146" s="409"/>
      <c r="GN146" s="409"/>
      <c r="GO146" s="414"/>
      <c r="GP146" s="409"/>
      <c r="GQ146" s="409"/>
      <c r="GR146" s="409"/>
      <c r="GS146" s="414"/>
      <c r="GT146" s="409"/>
      <c r="GU146" s="409"/>
      <c r="GV146" s="409"/>
      <c r="GW146" s="414"/>
      <c r="GX146" s="409"/>
      <c r="GY146" s="409"/>
      <c r="GZ146" s="409"/>
      <c r="HA146" s="414"/>
      <c r="HB146" s="409"/>
      <c r="HC146" s="409"/>
      <c r="HD146" s="409"/>
      <c r="HE146" s="414"/>
      <c r="HF146" s="409"/>
      <c r="HG146" s="409"/>
      <c r="HH146" s="409"/>
      <c r="HI146" s="414"/>
      <c r="HJ146" s="409"/>
      <c r="HK146" s="409"/>
      <c r="HL146" s="409"/>
      <c r="HM146" s="414"/>
      <c r="HN146" s="409"/>
      <c r="HO146" s="409"/>
      <c r="HP146" s="409"/>
      <c r="HQ146" s="414"/>
      <c r="HR146" s="409"/>
      <c r="HS146" s="409"/>
      <c r="HT146" s="409"/>
      <c r="HU146" s="414"/>
      <c r="HV146" s="409"/>
      <c r="HW146" s="409"/>
      <c r="HX146" s="409"/>
      <c r="HY146" s="414"/>
      <c r="HZ146" s="409"/>
      <c r="IA146" s="409"/>
      <c r="IB146" s="409"/>
      <c r="IC146" s="414"/>
      <c r="ID146" s="409"/>
      <c r="IE146" s="409"/>
      <c r="IF146" s="409"/>
      <c r="IG146" s="414"/>
      <c r="IH146" s="409"/>
      <c r="II146" s="409"/>
      <c r="IJ146" s="409"/>
      <c r="IK146" s="414"/>
      <c r="IL146" s="409"/>
      <c r="IM146" s="409"/>
      <c r="IN146" s="409"/>
      <c r="IO146" s="414"/>
      <c r="IP146" s="409"/>
      <c r="IQ146" s="409"/>
      <c r="IR146" s="409"/>
      <c r="IS146" s="414"/>
      <c r="IT146" s="409"/>
      <c r="IU146" s="409"/>
      <c r="IV146" s="409"/>
    </row>
    <row r="147" spans="1:256" s="59" customFormat="1" ht="21.75" customHeight="1" x14ac:dyDescent="0.2">
      <c r="A147" s="461" t="s">
        <v>282</v>
      </c>
      <c r="B147" s="461"/>
      <c r="C147" s="461"/>
      <c r="D147" s="461"/>
      <c r="E147" s="461"/>
      <c r="F147" s="461"/>
      <c r="G147" s="461"/>
      <c r="H147" s="461"/>
      <c r="I147" s="461"/>
      <c r="J147" s="461"/>
      <c r="K147" s="391"/>
      <c r="L147" s="391"/>
      <c r="M147" s="415"/>
      <c r="N147" s="415"/>
      <c r="O147" s="415"/>
      <c r="P147" s="415"/>
      <c r="Q147" s="415"/>
      <c r="R147" s="415"/>
      <c r="S147" s="415"/>
      <c r="T147" s="415"/>
      <c r="U147" s="415"/>
      <c r="V147" s="415"/>
      <c r="W147" s="415"/>
      <c r="X147" s="415"/>
      <c r="Y147" s="415"/>
      <c r="Z147" s="415"/>
      <c r="AA147" s="415"/>
      <c r="AB147" s="415"/>
      <c r="AC147" s="415"/>
      <c r="AD147" s="415"/>
      <c r="AE147" s="415"/>
      <c r="AF147" s="415"/>
      <c r="AG147" s="415"/>
      <c r="AH147" s="415"/>
      <c r="AI147" s="416"/>
      <c r="AJ147" s="416"/>
      <c r="AK147" s="416"/>
      <c r="AL147" s="416"/>
      <c r="AM147" s="416"/>
      <c r="AN147" s="416"/>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6"/>
      <c r="BR147" s="416"/>
      <c r="BS147" s="416"/>
      <c r="BT147" s="416"/>
      <c r="BU147" s="416"/>
      <c r="BV147" s="416"/>
      <c r="BW147" s="416"/>
      <c r="BX147" s="416"/>
      <c r="BY147" s="416"/>
      <c r="BZ147" s="416"/>
      <c r="CA147" s="416"/>
      <c r="CB147" s="416"/>
      <c r="CC147" s="416"/>
      <c r="CD147" s="416"/>
      <c r="CE147" s="416"/>
      <c r="CF147" s="416"/>
      <c r="CG147" s="416"/>
      <c r="CH147" s="416"/>
      <c r="CI147" s="416"/>
      <c r="CJ147" s="416"/>
      <c r="CK147" s="416"/>
      <c r="CL147" s="416"/>
      <c r="CM147" s="416"/>
      <c r="CN147" s="416"/>
      <c r="CO147" s="416"/>
      <c r="CP147" s="416"/>
      <c r="CQ147" s="416"/>
      <c r="CR147" s="416"/>
      <c r="CS147" s="416"/>
      <c r="CT147" s="416"/>
      <c r="CU147" s="416"/>
      <c r="CV147" s="416"/>
      <c r="CW147" s="416"/>
      <c r="CX147" s="416"/>
      <c r="CY147" s="416"/>
      <c r="CZ147" s="416"/>
      <c r="DA147" s="416"/>
      <c r="DB147" s="416"/>
      <c r="DC147" s="416"/>
      <c r="DD147" s="416"/>
      <c r="DE147" s="416"/>
      <c r="DF147" s="416"/>
      <c r="DG147" s="416"/>
      <c r="DH147" s="416"/>
      <c r="DI147" s="416"/>
      <c r="DJ147" s="416"/>
      <c r="DK147" s="416"/>
      <c r="DL147" s="416"/>
      <c r="DM147" s="416"/>
      <c r="DN147" s="416"/>
      <c r="DO147" s="416"/>
      <c r="DP147" s="416"/>
      <c r="DQ147" s="416"/>
      <c r="DR147" s="416"/>
      <c r="DS147" s="416"/>
      <c r="DT147" s="416"/>
      <c r="DU147" s="416"/>
      <c r="DV147" s="416"/>
      <c r="DW147" s="416"/>
      <c r="DX147" s="416"/>
      <c r="DY147" s="416"/>
      <c r="DZ147" s="416"/>
      <c r="EA147" s="416"/>
      <c r="EB147" s="416"/>
      <c r="EC147" s="416"/>
      <c r="ED147" s="416"/>
      <c r="EE147" s="416"/>
      <c r="EF147" s="416"/>
      <c r="EG147" s="416"/>
      <c r="EH147" s="416"/>
      <c r="EI147" s="416"/>
      <c r="EJ147" s="416"/>
      <c r="EK147" s="416"/>
      <c r="EL147" s="416"/>
      <c r="EM147" s="416"/>
      <c r="EN147" s="416"/>
      <c r="EO147" s="416"/>
      <c r="EP147" s="416"/>
      <c r="EQ147" s="416"/>
      <c r="ER147" s="416"/>
      <c r="ES147" s="416"/>
      <c r="ET147" s="416"/>
      <c r="EU147" s="416"/>
      <c r="EV147" s="416"/>
      <c r="EW147" s="416"/>
      <c r="EX147" s="416"/>
      <c r="EY147" s="416"/>
      <c r="EZ147" s="416"/>
      <c r="FA147" s="416"/>
      <c r="FB147" s="416"/>
      <c r="FC147" s="416"/>
      <c r="FD147" s="416"/>
      <c r="FE147" s="416"/>
      <c r="FF147" s="416"/>
      <c r="FG147" s="416"/>
      <c r="FH147" s="416"/>
      <c r="FI147" s="416"/>
      <c r="FJ147" s="416"/>
      <c r="FK147" s="416"/>
      <c r="FL147" s="416"/>
      <c r="FM147" s="416"/>
      <c r="FN147" s="416"/>
      <c r="FO147" s="416"/>
      <c r="FP147" s="416"/>
      <c r="FQ147" s="416"/>
      <c r="FR147" s="416"/>
      <c r="FS147" s="416"/>
      <c r="FT147" s="416"/>
      <c r="FU147" s="416"/>
      <c r="FV147" s="416"/>
      <c r="FW147" s="416"/>
      <c r="FX147" s="416"/>
      <c r="FY147" s="416"/>
      <c r="FZ147" s="416"/>
      <c r="GA147" s="416"/>
      <c r="GB147" s="416"/>
      <c r="GC147" s="416"/>
      <c r="GD147" s="416"/>
      <c r="GE147" s="416"/>
      <c r="GF147" s="416"/>
      <c r="GG147" s="416"/>
      <c r="GH147" s="416"/>
      <c r="GI147" s="416"/>
      <c r="GJ147" s="416"/>
      <c r="GK147" s="416"/>
      <c r="GL147" s="416"/>
      <c r="GM147" s="416"/>
      <c r="GN147" s="416"/>
      <c r="GO147" s="416"/>
      <c r="GP147" s="416"/>
      <c r="GQ147" s="416"/>
      <c r="GR147" s="416"/>
      <c r="GS147" s="416"/>
      <c r="GT147" s="416"/>
      <c r="GU147" s="416"/>
      <c r="GV147" s="416"/>
      <c r="GW147" s="416"/>
      <c r="GX147" s="416"/>
      <c r="GY147" s="416"/>
      <c r="GZ147" s="416"/>
      <c r="HA147" s="416"/>
      <c r="HB147" s="416"/>
      <c r="HC147" s="416"/>
      <c r="HD147" s="416"/>
      <c r="HE147" s="416"/>
      <c r="HF147" s="416"/>
      <c r="HG147" s="416"/>
      <c r="HH147" s="416"/>
      <c r="HI147" s="416"/>
      <c r="HJ147" s="416"/>
      <c r="HK147" s="416"/>
      <c r="HL147" s="416"/>
      <c r="HM147" s="416"/>
      <c r="HN147" s="416"/>
      <c r="HO147" s="416"/>
      <c r="HP147" s="416"/>
      <c r="HQ147" s="416"/>
      <c r="HR147" s="416"/>
      <c r="HS147" s="416"/>
      <c r="HT147" s="416"/>
      <c r="HU147" s="416"/>
      <c r="HV147" s="416"/>
      <c r="HW147" s="416"/>
      <c r="HX147" s="416"/>
      <c r="HY147" s="416"/>
      <c r="HZ147" s="416"/>
      <c r="IA147" s="416"/>
      <c r="IB147" s="416"/>
      <c r="IC147" s="416"/>
      <c r="ID147" s="416"/>
      <c r="IE147" s="416"/>
      <c r="IF147" s="416"/>
      <c r="IG147" s="416"/>
      <c r="IH147" s="416"/>
      <c r="II147" s="416"/>
      <c r="IJ147" s="416"/>
      <c r="IK147" s="416"/>
      <c r="IL147" s="416"/>
      <c r="IM147" s="416"/>
      <c r="IN147" s="416"/>
      <c r="IO147" s="416"/>
      <c r="IP147" s="416"/>
      <c r="IQ147" s="416"/>
      <c r="IR147" s="416"/>
      <c r="IS147" s="416"/>
      <c r="IT147" s="416"/>
      <c r="IU147" s="416"/>
      <c r="IV147" s="416"/>
    </row>
    <row r="148" spans="1:256" s="59" customFormat="1" ht="21.75" customHeight="1" x14ac:dyDescent="0.2">
      <c r="A148" s="417" t="s">
        <v>281</v>
      </c>
      <c r="B148" s="480" t="s">
        <v>280</v>
      </c>
      <c r="C148" s="480"/>
      <c r="D148" s="480"/>
      <c r="E148" s="480"/>
      <c r="F148" s="480"/>
      <c r="G148" s="480"/>
      <c r="H148" s="480"/>
      <c r="I148" s="417" t="s">
        <v>268</v>
      </c>
      <c r="J148" s="417" t="s">
        <v>267</v>
      </c>
      <c r="K148" s="391"/>
      <c r="L148" s="391"/>
      <c r="M148" s="415"/>
      <c r="N148" s="415"/>
      <c r="O148" s="415"/>
      <c r="P148" s="415"/>
      <c r="Q148" s="415"/>
      <c r="R148" s="415"/>
      <c r="S148" s="415"/>
      <c r="T148" s="415"/>
      <c r="U148" s="415"/>
      <c r="V148" s="415"/>
      <c r="W148" s="415"/>
      <c r="X148" s="415"/>
      <c r="Y148" s="415"/>
      <c r="Z148" s="415"/>
      <c r="AA148" s="415"/>
      <c r="AB148" s="415"/>
      <c r="AC148" s="415"/>
      <c r="AD148" s="415"/>
      <c r="AE148" s="415"/>
      <c r="AF148" s="415"/>
      <c r="AG148" s="415"/>
      <c r="AH148" s="415"/>
      <c r="AI148" s="418"/>
      <c r="AJ148" s="418"/>
      <c r="AK148" s="418"/>
      <c r="AL148" s="418"/>
      <c r="AM148" s="418"/>
      <c r="AN148" s="418"/>
      <c r="AO148" s="418"/>
      <c r="AP148" s="418"/>
      <c r="AQ148" s="418"/>
      <c r="AR148" s="418"/>
      <c r="AS148" s="418"/>
      <c r="AT148" s="418"/>
      <c r="AU148" s="418"/>
      <c r="AV148" s="418"/>
      <c r="AW148" s="418"/>
      <c r="AX148" s="418"/>
      <c r="AY148" s="418"/>
      <c r="AZ148" s="418"/>
      <c r="BA148" s="418"/>
      <c r="BB148" s="418"/>
      <c r="BC148" s="418"/>
      <c r="BD148" s="418"/>
      <c r="BE148" s="418"/>
      <c r="BF148" s="418"/>
      <c r="BG148" s="418"/>
      <c r="BH148" s="418"/>
      <c r="BI148" s="418"/>
      <c r="BJ148" s="418"/>
      <c r="BK148" s="418"/>
      <c r="BL148" s="418"/>
      <c r="BM148" s="418"/>
      <c r="BN148" s="418"/>
      <c r="BO148" s="418"/>
      <c r="BP148" s="418"/>
      <c r="BQ148" s="418"/>
      <c r="BR148" s="418"/>
      <c r="BS148" s="418"/>
      <c r="BT148" s="418"/>
      <c r="BU148" s="418"/>
      <c r="BV148" s="418"/>
      <c r="BW148" s="418"/>
      <c r="BX148" s="418"/>
      <c r="BY148" s="418"/>
      <c r="BZ148" s="418"/>
      <c r="CA148" s="418"/>
      <c r="CB148" s="418"/>
      <c r="CC148" s="418"/>
      <c r="CD148" s="418"/>
      <c r="CE148" s="418"/>
      <c r="CF148" s="418"/>
      <c r="CG148" s="418"/>
      <c r="CH148" s="418"/>
      <c r="CI148" s="418"/>
      <c r="CJ148" s="418"/>
      <c r="CK148" s="418"/>
      <c r="CL148" s="418"/>
      <c r="CM148" s="418"/>
      <c r="CN148" s="418"/>
      <c r="CO148" s="418"/>
      <c r="CP148" s="418"/>
      <c r="CQ148" s="418"/>
      <c r="CR148" s="418"/>
      <c r="CS148" s="418"/>
      <c r="CT148" s="418"/>
      <c r="CU148" s="418"/>
      <c r="CV148" s="418"/>
      <c r="CW148" s="418"/>
      <c r="CX148" s="418"/>
      <c r="CY148" s="418"/>
      <c r="CZ148" s="418"/>
      <c r="DA148" s="418"/>
      <c r="DB148" s="418"/>
      <c r="DC148" s="418"/>
      <c r="DD148" s="418"/>
      <c r="DE148" s="418"/>
      <c r="DF148" s="418"/>
      <c r="DG148" s="418"/>
      <c r="DH148" s="418"/>
      <c r="DI148" s="418"/>
      <c r="DJ148" s="418"/>
      <c r="DK148" s="418"/>
      <c r="DL148" s="418"/>
      <c r="DM148" s="418"/>
      <c r="DN148" s="418"/>
      <c r="DO148" s="418"/>
      <c r="DP148" s="418"/>
      <c r="DQ148" s="418"/>
      <c r="DR148" s="418"/>
      <c r="DS148" s="418"/>
      <c r="DT148" s="418"/>
      <c r="DU148" s="418"/>
      <c r="DV148" s="418"/>
      <c r="DW148" s="418"/>
      <c r="DX148" s="418"/>
      <c r="DY148" s="418"/>
      <c r="DZ148" s="418"/>
      <c r="EA148" s="418"/>
      <c r="EB148" s="418"/>
      <c r="EC148" s="418"/>
      <c r="ED148" s="418"/>
      <c r="EE148" s="418"/>
      <c r="EF148" s="418"/>
      <c r="EG148" s="418"/>
      <c r="EH148" s="418"/>
      <c r="EI148" s="418"/>
      <c r="EJ148" s="418"/>
      <c r="EK148" s="418"/>
      <c r="EL148" s="418"/>
      <c r="EM148" s="418"/>
      <c r="EN148" s="418"/>
      <c r="EO148" s="418"/>
      <c r="EP148" s="418"/>
      <c r="EQ148" s="418"/>
      <c r="ER148" s="418"/>
      <c r="ES148" s="418"/>
      <c r="ET148" s="418"/>
      <c r="EU148" s="418"/>
      <c r="EV148" s="418"/>
      <c r="EW148" s="418"/>
      <c r="EX148" s="418"/>
      <c r="EY148" s="418"/>
      <c r="EZ148" s="418"/>
      <c r="FA148" s="418"/>
      <c r="FB148" s="418"/>
      <c r="FC148" s="418"/>
      <c r="FD148" s="418"/>
      <c r="FE148" s="418"/>
      <c r="FF148" s="418"/>
      <c r="FG148" s="418"/>
      <c r="FH148" s="418"/>
      <c r="FI148" s="418"/>
      <c r="FJ148" s="418"/>
      <c r="FK148" s="418"/>
      <c r="FL148" s="418"/>
      <c r="FM148" s="418"/>
      <c r="FN148" s="418"/>
      <c r="FO148" s="418"/>
      <c r="FP148" s="418"/>
      <c r="FQ148" s="418"/>
      <c r="FR148" s="418"/>
      <c r="FS148" s="418"/>
      <c r="FT148" s="418"/>
      <c r="FU148" s="418"/>
      <c r="FV148" s="418"/>
      <c r="FW148" s="418"/>
      <c r="FX148" s="418"/>
      <c r="FY148" s="418"/>
      <c r="FZ148" s="418"/>
      <c r="GA148" s="418"/>
      <c r="GB148" s="418"/>
      <c r="GC148" s="418"/>
      <c r="GD148" s="418"/>
      <c r="GE148" s="418"/>
      <c r="GF148" s="418"/>
      <c r="GG148" s="418"/>
      <c r="GH148" s="418"/>
      <c r="GI148" s="418"/>
      <c r="GJ148" s="418"/>
      <c r="GK148" s="418"/>
      <c r="GL148" s="418"/>
      <c r="GM148" s="418"/>
      <c r="GN148" s="418"/>
      <c r="GO148" s="418"/>
      <c r="GP148" s="418"/>
      <c r="GQ148" s="418"/>
      <c r="GR148" s="418"/>
      <c r="GS148" s="418"/>
      <c r="GT148" s="418"/>
      <c r="GU148" s="418"/>
      <c r="GV148" s="418"/>
      <c r="GW148" s="418"/>
      <c r="GX148" s="418"/>
      <c r="GY148" s="418"/>
      <c r="GZ148" s="418"/>
      <c r="HA148" s="418"/>
      <c r="HB148" s="418"/>
      <c r="HC148" s="418"/>
      <c r="HD148" s="418"/>
      <c r="HE148" s="418"/>
      <c r="HF148" s="418"/>
      <c r="HG148" s="418"/>
      <c r="HH148" s="418"/>
      <c r="HI148" s="418"/>
      <c r="HJ148" s="418"/>
      <c r="HK148" s="418"/>
      <c r="HL148" s="418"/>
      <c r="HM148" s="418"/>
      <c r="HN148" s="418"/>
      <c r="HO148" s="418"/>
      <c r="HP148" s="418"/>
      <c r="HQ148" s="418"/>
      <c r="HR148" s="418"/>
      <c r="HS148" s="418"/>
      <c r="HT148" s="418"/>
      <c r="HU148" s="418"/>
      <c r="HV148" s="418"/>
      <c r="HW148" s="418"/>
      <c r="HX148" s="418"/>
      <c r="HY148" s="418"/>
      <c r="HZ148" s="418"/>
      <c r="IA148" s="418"/>
      <c r="IB148" s="418"/>
      <c r="IC148" s="418"/>
      <c r="ID148" s="418"/>
      <c r="IE148" s="418"/>
      <c r="IF148" s="418"/>
      <c r="IG148" s="418"/>
      <c r="IH148" s="418"/>
      <c r="II148" s="418"/>
      <c r="IJ148" s="418"/>
      <c r="IK148" s="418"/>
      <c r="IL148" s="418"/>
      <c r="IM148" s="418"/>
      <c r="IN148" s="418"/>
      <c r="IO148" s="418"/>
      <c r="IP148" s="418"/>
      <c r="IQ148" s="418"/>
      <c r="IR148" s="418"/>
      <c r="IS148" s="418"/>
      <c r="IT148" s="418"/>
      <c r="IU148" s="418"/>
      <c r="IV148" s="418"/>
    </row>
    <row r="149" spans="1:256" s="59" customFormat="1" ht="21.75" customHeight="1" x14ac:dyDescent="0.2">
      <c r="A149" s="419" t="s">
        <v>279</v>
      </c>
      <c r="B149" s="455" t="s">
        <v>278</v>
      </c>
      <c r="C149" s="455"/>
      <c r="D149" s="455"/>
      <c r="E149" s="455"/>
      <c r="F149" s="455"/>
      <c r="G149" s="455"/>
      <c r="H149" s="455"/>
      <c r="I149" s="420" t="s">
        <v>274</v>
      </c>
      <c r="J149" s="420" t="s">
        <v>590</v>
      </c>
      <c r="K149" s="391"/>
      <c r="L149" s="391"/>
      <c r="M149" s="421"/>
      <c r="N149" s="421"/>
      <c r="O149" s="421"/>
      <c r="P149" s="421"/>
      <c r="Q149" s="421"/>
      <c r="R149" s="421"/>
      <c r="S149" s="421"/>
      <c r="T149" s="421"/>
      <c r="U149" s="421"/>
      <c r="V149" s="421"/>
      <c r="W149" s="421"/>
      <c r="X149" s="421"/>
      <c r="Y149" s="421"/>
      <c r="Z149" s="421"/>
      <c r="AA149" s="421"/>
      <c r="AB149" s="421"/>
      <c r="AC149" s="421"/>
      <c r="AD149" s="421"/>
      <c r="AE149" s="421"/>
      <c r="AF149" s="421"/>
      <c r="AG149" s="421"/>
      <c r="AH149" s="421"/>
      <c r="AI149" s="422"/>
      <c r="AJ149" s="422"/>
      <c r="AK149" s="422"/>
      <c r="AL149" s="422"/>
      <c r="AM149" s="422"/>
      <c r="AN149" s="422"/>
      <c r="AO149" s="422"/>
      <c r="AP149" s="422"/>
      <c r="AQ149" s="422"/>
      <c r="AR149" s="422"/>
      <c r="AS149" s="422"/>
      <c r="AT149" s="422"/>
      <c r="AU149" s="422"/>
      <c r="AV149" s="422"/>
      <c r="AW149" s="422"/>
      <c r="AX149" s="422"/>
      <c r="AY149" s="422"/>
      <c r="AZ149" s="422"/>
      <c r="BA149" s="422"/>
      <c r="BB149" s="422"/>
      <c r="BC149" s="422"/>
      <c r="BD149" s="422"/>
      <c r="BE149" s="422"/>
      <c r="BF149" s="422"/>
      <c r="BG149" s="422"/>
      <c r="BH149" s="422"/>
      <c r="BI149" s="422"/>
      <c r="BJ149" s="422"/>
      <c r="BK149" s="422"/>
      <c r="BL149" s="422"/>
      <c r="BM149" s="422"/>
      <c r="BN149" s="422"/>
      <c r="BO149" s="422"/>
      <c r="BP149" s="422"/>
      <c r="BQ149" s="422"/>
      <c r="BR149" s="422"/>
      <c r="BS149" s="422"/>
      <c r="BT149" s="422"/>
      <c r="BU149" s="422"/>
      <c r="BV149" s="422"/>
      <c r="BW149" s="422"/>
      <c r="BX149" s="422"/>
      <c r="BY149" s="422"/>
      <c r="BZ149" s="422"/>
      <c r="CA149" s="422"/>
      <c r="CB149" s="422"/>
      <c r="CC149" s="422"/>
      <c r="CD149" s="422"/>
      <c r="CE149" s="422"/>
      <c r="CF149" s="422"/>
      <c r="CG149" s="422"/>
      <c r="CH149" s="422"/>
      <c r="CI149" s="422"/>
      <c r="CJ149" s="422"/>
      <c r="CK149" s="422"/>
      <c r="CL149" s="422"/>
      <c r="CM149" s="422"/>
      <c r="CN149" s="422"/>
      <c r="CO149" s="422"/>
      <c r="CP149" s="422"/>
      <c r="CQ149" s="422"/>
      <c r="CR149" s="422"/>
      <c r="CS149" s="422"/>
      <c r="CT149" s="422"/>
      <c r="CU149" s="422"/>
      <c r="CV149" s="422"/>
      <c r="CW149" s="422"/>
      <c r="CX149" s="422"/>
      <c r="CY149" s="422"/>
      <c r="CZ149" s="422"/>
      <c r="DA149" s="422"/>
      <c r="DB149" s="422"/>
      <c r="DC149" s="422"/>
      <c r="DD149" s="422"/>
      <c r="DE149" s="422"/>
      <c r="DF149" s="422"/>
      <c r="DG149" s="422"/>
      <c r="DH149" s="422"/>
      <c r="DI149" s="422"/>
      <c r="DJ149" s="422"/>
      <c r="DK149" s="422"/>
      <c r="DL149" s="422"/>
      <c r="DM149" s="422"/>
      <c r="DN149" s="422"/>
      <c r="DO149" s="422"/>
      <c r="DP149" s="422"/>
      <c r="DQ149" s="422"/>
      <c r="DR149" s="422"/>
      <c r="DS149" s="422"/>
      <c r="DT149" s="422"/>
      <c r="DU149" s="422"/>
      <c r="DV149" s="422"/>
      <c r="DW149" s="422"/>
      <c r="DX149" s="422"/>
      <c r="DY149" s="422"/>
      <c r="DZ149" s="422"/>
      <c r="EA149" s="422"/>
      <c r="EB149" s="422"/>
      <c r="EC149" s="422"/>
      <c r="ED149" s="422"/>
      <c r="EE149" s="422"/>
      <c r="EF149" s="422"/>
      <c r="EG149" s="422"/>
      <c r="EH149" s="422"/>
      <c r="EI149" s="422"/>
      <c r="EJ149" s="422"/>
      <c r="EK149" s="422"/>
      <c r="EL149" s="422"/>
      <c r="EM149" s="422"/>
      <c r="EN149" s="422"/>
      <c r="EO149" s="422"/>
      <c r="EP149" s="422"/>
      <c r="EQ149" s="422"/>
      <c r="ER149" s="422"/>
      <c r="ES149" s="422"/>
      <c r="ET149" s="422"/>
      <c r="EU149" s="422"/>
      <c r="EV149" s="422"/>
      <c r="EW149" s="422"/>
      <c r="EX149" s="422"/>
      <c r="EY149" s="422"/>
      <c r="EZ149" s="422"/>
      <c r="FA149" s="422"/>
      <c r="FB149" s="422"/>
      <c r="FC149" s="422"/>
      <c r="FD149" s="422"/>
      <c r="FE149" s="422"/>
      <c r="FF149" s="422"/>
      <c r="FG149" s="422"/>
      <c r="FH149" s="422"/>
      <c r="FI149" s="422"/>
      <c r="FJ149" s="422"/>
      <c r="FK149" s="422"/>
      <c r="FL149" s="422"/>
      <c r="FM149" s="422"/>
      <c r="FN149" s="422"/>
      <c r="FO149" s="422"/>
      <c r="FP149" s="422"/>
      <c r="FQ149" s="422"/>
      <c r="FR149" s="422"/>
      <c r="FS149" s="422"/>
      <c r="FT149" s="422"/>
      <c r="FU149" s="422"/>
      <c r="FV149" s="422"/>
      <c r="FW149" s="422"/>
      <c r="FX149" s="422"/>
      <c r="FY149" s="422"/>
      <c r="FZ149" s="422"/>
      <c r="GA149" s="422"/>
      <c r="GB149" s="422"/>
      <c r="GC149" s="422"/>
      <c r="GD149" s="422"/>
      <c r="GE149" s="422"/>
      <c r="GF149" s="422"/>
      <c r="GG149" s="422"/>
      <c r="GH149" s="422"/>
      <c r="GI149" s="422"/>
      <c r="GJ149" s="422"/>
      <c r="GK149" s="422"/>
      <c r="GL149" s="422"/>
      <c r="GM149" s="422"/>
      <c r="GN149" s="422"/>
      <c r="GO149" s="422"/>
      <c r="GP149" s="422"/>
      <c r="GQ149" s="422"/>
      <c r="GR149" s="422"/>
      <c r="GS149" s="422"/>
      <c r="GT149" s="422"/>
      <c r="GU149" s="422"/>
      <c r="GV149" s="422"/>
      <c r="GW149" s="422"/>
      <c r="GX149" s="422"/>
      <c r="GY149" s="422"/>
      <c r="GZ149" s="422"/>
      <c r="HA149" s="422"/>
      <c r="HB149" s="422"/>
      <c r="HC149" s="422"/>
      <c r="HD149" s="422"/>
      <c r="HE149" s="422"/>
      <c r="HF149" s="422"/>
      <c r="HG149" s="422"/>
      <c r="HH149" s="422"/>
      <c r="HI149" s="422"/>
      <c r="HJ149" s="422"/>
      <c r="HK149" s="422"/>
      <c r="HL149" s="422"/>
      <c r="HM149" s="422"/>
      <c r="HN149" s="422"/>
      <c r="HO149" s="422"/>
      <c r="HP149" s="422"/>
      <c r="HQ149" s="422"/>
      <c r="HR149" s="422"/>
      <c r="HS149" s="422"/>
      <c r="HT149" s="422"/>
      <c r="HU149" s="422"/>
      <c r="HV149" s="422"/>
      <c r="HW149" s="422"/>
      <c r="HX149" s="422"/>
      <c r="HY149" s="422"/>
      <c r="HZ149" s="422"/>
      <c r="IA149" s="422"/>
      <c r="IB149" s="422"/>
      <c r="IC149" s="422"/>
      <c r="ID149" s="422"/>
      <c r="IE149" s="422"/>
      <c r="IF149" s="422"/>
      <c r="IG149" s="422"/>
      <c r="IH149" s="422"/>
      <c r="II149" s="422"/>
      <c r="IJ149" s="422"/>
      <c r="IK149" s="422"/>
      <c r="IL149" s="422"/>
      <c r="IM149" s="422"/>
      <c r="IN149" s="422"/>
      <c r="IO149" s="422"/>
      <c r="IP149" s="422"/>
      <c r="IQ149" s="422"/>
      <c r="IR149" s="422"/>
      <c r="IS149" s="422"/>
      <c r="IT149" s="422"/>
      <c r="IU149" s="422"/>
      <c r="IV149" s="422"/>
    </row>
    <row r="150" spans="1:256" s="59" customFormat="1" ht="21.75" customHeight="1" x14ac:dyDescent="0.2">
      <c r="A150" s="419" t="s">
        <v>591</v>
      </c>
      <c r="B150" s="455" t="s">
        <v>592</v>
      </c>
      <c r="C150" s="455"/>
      <c r="D150" s="455"/>
      <c r="E150" s="455"/>
      <c r="F150" s="455"/>
      <c r="G150" s="455"/>
      <c r="H150" s="455"/>
      <c r="I150" s="419" t="s">
        <v>274</v>
      </c>
      <c r="J150" s="420" t="s">
        <v>590</v>
      </c>
      <c r="K150" s="421"/>
      <c r="L150" s="421"/>
      <c r="M150" s="421"/>
      <c r="N150" s="421"/>
      <c r="O150" s="421"/>
      <c r="P150" s="421"/>
      <c r="Q150" s="421"/>
      <c r="R150" s="421"/>
      <c r="S150" s="421"/>
      <c r="T150" s="421"/>
      <c r="U150" s="421"/>
      <c r="V150" s="421"/>
      <c r="W150" s="421"/>
      <c r="X150" s="421"/>
      <c r="Y150" s="421"/>
      <c r="Z150" s="421"/>
      <c r="AA150" s="421"/>
      <c r="AB150" s="421"/>
      <c r="AC150" s="421"/>
      <c r="AD150" s="421"/>
      <c r="AE150" s="421"/>
      <c r="AF150" s="421"/>
      <c r="AG150" s="421"/>
      <c r="AH150" s="421"/>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2"/>
      <c r="BM150" s="422"/>
      <c r="BN150" s="422"/>
      <c r="BO150" s="422"/>
      <c r="BP150" s="422"/>
      <c r="BQ150" s="422"/>
      <c r="BR150" s="422"/>
      <c r="BS150" s="422"/>
      <c r="BT150" s="422"/>
      <c r="BU150" s="422"/>
      <c r="BV150" s="422"/>
      <c r="BW150" s="422"/>
      <c r="BX150" s="422"/>
      <c r="BY150" s="422"/>
      <c r="BZ150" s="422"/>
      <c r="CA150" s="422"/>
      <c r="CB150" s="422"/>
      <c r="CC150" s="422"/>
      <c r="CD150" s="422"/>
      <c r="CE150" s="422"/>
      <c r="CF150" s="422"/>
      <c r="CG150" s="422"/>
      <c r="CH150" s="422"/>
      <c r="CI150" s="422"/>
      <c r="CJ150" s="422"/>
      <c r="CK150" s="422"/>
      <c r="CL150" s="422"/>
      <c r="CM150" s="422"/>
      <c r="CN150" s="422"/>
      <c r="CO150" s="422"/>
      <c r="CP150" s="422"/>
      <c r="CQ150" s="422"/>
      <c r="CR150" s="422"/>
      <c r="CS150" s="422"/>
      <c r="CT150" s="422"/>
      <c r="CU150" s="422"/>
      <c r="CV150" s="422"/>
      <c r="CW150" s="422"/>
      <c r="CX150" s="422"/>
      <c r="CY150" s="422"/>
      <c r="CZ150" s="422"/>
      <c r="DA150" s="422"/>
      <c r="DB150" s="422"/>
      <c r="DC150" s="422"/>
      <c r="DD150" s="422"/>
      <c r="DE150" s="422"/>
      <c r="DF150" s="422"/>
      <c r="DG150" s="422"/>
      <c r="DH150" s="422"/>
      <c r="DI150" s="422"/>
      <c r="DJ150" s="422"/>
      <c r="DK150" s="422"/>
      <c r="DL150" s="422"/>
      <c r="DM150" s="422"/>
      <c r="DN150" s="422"/>
      <c r="DO150" s="422"/>
      <c r="DP150" s="422"/>
      <c r="DQ150" s="422"/>
      <c r="DR150" s="422"/>
      <c r="DS150" s="422"/>
      <c r="DT150" s="422"/>
      <c r="DU150" s="422"/>
      <c r="DV150" s="422"/>
      <c r="DW150" s="422"/>
      <c r="DX150" s="422"/>
      <c r="DY150" s="422"/>
      <c r="DZ150" s="422"/>
      <c r="EA150" s="422"/>
      <c r="EB150" s="422"/>
      <c r="EC150" s="422"/>
      <c r="ED150" s="422"/>
      <c r="EE150" s="422"/>
      <c r="EF150" s="422"/>
      <c r="EG150" s="422"/>
      <c r="EH150" s="422"/>
      <c r="EI150" s="422"/>
      <c r="EJ150" s="422"/>
      <c r="EK150" s="422"/>
      <c r="EL150" s="422"/>
      <c r="EM150" s="422"/>
      <c r="EN150" s="422"/>
      <c r="EO150" s="422"/>
      <c r="EP150" s="422"/>
      <c r="EQ150" s="422"/>
      <c r="ER150" s="422"/>
      <c r="ES150" s="422"/>
      <c r="ET150" s="422"/>
      <c r="EU150" s="422"/>
      <c r="EV150" s="422"/>
      <c r="EW150" s="422"/>
      <c r="EX150" s="422"/>
      <c r="EY150" s="422"/>
      <c r="EZ150" s="422"/>
      <c r="FA150" s="422"/>
      <c r="FB150" s="422"/>
      <c r="FC150" s="422"/>
      <c r="FD150" s="422"/>
      <c r="FE150" s="422"/>
      <c r="FF150" s="422"/>
      <c r="FG150" s="422"/>
      <c r="FH150" s="422"/>
      <c r="FI150" s="422"/>
      <c r="FJ150" s="422"/>
      <c r="FK150" s="422"/>
      <c r="FL150" s="422"/>
      <c r="FM150" s="422"/>
      <c r="FN150" s="422"/>
      <c r="FO150" s="422"/>
      <c r="FP150" s="422"/>
      <c r="FQ150" s="422"/>
      <c r="FR150" s="422"/>
      <c r="FS150" s="422"/>
      <c r="FT150" s="422"/>
      <c r="FU150" s="422"/>
      <c r="FV150" s="422"/>
      <c r="FW150" s="422"/>
      <c r="FX150" s="422"/>
      <c r="FY150" s="422"/>
      <c r="FZ150" s="422"/>
      <c r="GA150" s="422"/>
      <c r="GB150" s="422"/>
      <c r="GC150" s="422"/>
      <c r="GD150" s="422"/>
      <c r="GE150" s="422"/>
      <c r="GF150" s="422"/>
      <c r="GG150" s="422"/>
      <c r="GH150" s="422"/>
      <c r="GI150" s="422"/>
      <c r="GJ150" s="422"/>
      <c r="GK150" s="422"/>
      <c r="GL150" s="422"/>
      <c r="GM150" s="422"/>
      <c r="GN150" s="422"/>
      <c r="GO150" s="422"/>
      <c r="GP150" s="422"/>
      <c r="GQ150" s="422"/>
      <c r="GR150" s="422"/>
      <c r="GS150" s="422"/>
      <c r="GT150" s="422"/>
      <c r="GU150" s="422"/>
      <c r="GV150" s="422"/>
      <c r="GW150" s="422"/>
      <c r="GX150" s="422"/>
      <c r="GY150" s="422"/>
      <c r="GZ150" s="422"/>
      <c r="HA150" s="422"/>
      <c r="HB150" s="422"/>
      <c r="HC150" s="422"/>
      <c r="HD150" s="422"/>
      <c r="HE150" s="422"/>
      <c r="HF150" s="422"/>
      <c r="HG150" s="422"/>
      <c r="HH150" s="422"/>
      <c r="HI150" s="422"/>
      <c r="HJ150" s="422"/>
      <c r="HK150" s="422"/>
      <c r="HL150" s="422"/>
      <c r="HM150" s="422"/>
      <c r="HN150" s="422"/>
      <c r="HO150" s="422"/>
      <c r="HP150" s="422"/>
      <c r="HQ150" s="422"/>
      <c r="HR150" s="422"/>
      <c r="HS150" s="422"/>
      <c r="HT150" s="422"/>
      <c r="HU150" s="422"/>
      <c r="HV150" s="422"/>
      <c r="HW150" s="422"/>
      <c r="HX150" s="422"/>
      <c r="HY150" s="422"/>
      <c r="HZ150" s="422"/>
      <c r="IA150" s="422"/>
      <c r="IB150" s="422"/>
      <c r="IC150" s="422"/>
      <c r="ID150" s="422"/>
      <c r="IE150" s="422"/>
      <c r="IF150" s="422"/>
      <c r="IG150" s="422"/>
      <c r="IH150" s="422"/>
      <c r="II150" s="422"/>
      <c r="IJ150" s="422"/>
      <c r="IK150" s="422"/>
      <c r="IL150" s="422"/>
      <c r="IM150" s="422"/>
      <c r="IN150" s="422"/>
      <c r="IO150" s="422"/>
      <c r="IP150" s="422"/>
      <c r="IQ150" s="422"/>
      <c r="IR150" s="422"/>
      <c r="IS150" s="422"/>
      <c r="IT150" s="422"/>
      <c r="IU150" s="422"/>
      <c r="IV150" s="422"/>
    </row>
    <row r="151" spans="1:256" s="59" customFormat="1" ht="34.5" customHeight="1" x14ac:dyDescent="0.2">
      <c r="A151" s="419" t="s">
        <v>593</v>
      </c>
      <c r="B151" s="455" t="s">
        <v>277</v>
      </c>
      <c r="C151" s="455"/>
      <c r="D151" s="455"/>
      <c r="E151" s="455"/>
      <c r="F151" s="455"/>
      <c r="G151" s="455"/>
      <c r="H151" s="455"/>
      <c r="I151" s="419" t="s">
        <v>274</v>
      </c>
      <c r="J151" s="420" t="s">
        <v>590</v>
      </c>
      <c r="K151" s="421"/>
      <c r="L151" s="421"/>
      <c r="M151" s="421"/>
      <c r="N151" s="421"/>
      <c r="O151" s="421"/>
      <c r="P151" s="421"/>
      <c r="Q151" s="421"/>
      <c r="R151" s="421"/>
      <c r="S151" s="421"/>
      <c r="T151" s="421"/>
      <c r="U151" s="421"/>
      <c r="V151" s="421"/>
      <c r="W151" s="421"/>
      <c r="X151" s="421"/>
      <c r="Y151" s="421"/>
      <c r="Z151" s="421"/>
      <c r="AA151" s="421"/>
      <c r="AB151" s="421"/>
      <c r="AC151" s="421"/>
      <c r="AD151" s="421"/>
      <c r="AE151" s="421"/>
      <c r="AF151" s="421"/>
      <c r="AG151" s="421"/>
      <c r="AH151" s="421"/>
      <c r="AI151" s="422"/>
      <c r="AJ151" s="422"/>
      <c r="AK151" s="422"/>
      <c r="AL151" s="422"/>
      <c r="AM151" s="422"/>
      <c r="AN151" s="422"/>
      <c r="AO151" s="422"/>
      <c r="AP151" s="422"/>
      <c r="AQ151" s="422"/>
      <c r="AR151" s="422"/>
      <c r="AS151" s="422"/>
      <c r="AT151" s="422"/>
      <c r="AU151" s="422"/>
      <c r="AV151" s="422"/>
      <c r="AW151" s="422"/>
      <c r="AX151" s="422"/>
      <c r="AY151" s="422"/>
      <c r="AZ151" s="422"/>
      <c r="BA151" s="422"/>
      <c r="BB151" s="422"/>
      <c r="BC151" s="422"/>
      <c r="BD151" s="422"/>
      <c r="BE151" s="422"/>
      <c r="BF151" s="422"/>
      <c r="BG151" s="422"/>
      <c r="BH151" s="422"/>
      <c r="BI151" s="422"/>
      <c r="BJ151" s="422"/>
      <c r="BK151" s="422"/>
      <c r="BL151" s="422"/>
      <c r="BM151" s="422"/>
      <c r="BN151" s="422"/>
      <c r="BO151" s="422"/>
      <c r="BP151" s="422"/>
      <c r="BQ151" s="422"/>
      <c r="BR151" s="422"/>
      <c r="BS151" s="422"/>
      <c r="BT151" s="422"/>
      <c r="BU151" s="422"/>
      <c r="BV151" s="422"/>
      <c r="BW151" s="422"/>
      <c r="BX151" s="422"/>
      <c r="BY151" s="422"/>
      <c r="BZ151" s="422"/>
      <c r="CA151" s="422"/>
      <c r="CB151" s="422"/>
      <c r="CC151" s="422"/>
      <c r="CD151" s="422"/>
      <c r="CE151" s="422"/>
      <c r="CF151" s="422"/>
      <c r="CG151" s="422"/>
      <c r="CH151" s="422"/>
      <c r="CI151" s="422"/>
      <c r="CJ151" s="422"/>
      <c r="CK151" s="422"/>
      <c r="CL151" s="422"/>
      <c r="CM151" s="422"/>
      <c r="CN151" s="422"/>
      <c r="CO151" s="422"/>
      <c r="CP151" s="422"/>
      <c r="CQ151" s="422"/>
      <c r="CR151" s="422"/>
      <c r="CS151" s="422"/>
      <c r="CT151" s="422"/>
      <c r="CU151" s="422"/>
      <c r="CV151" s="422"/>
      <c r="CW151" s="422"/>
      <c r="CX151" s="422"/>
      <c r="CY151" s="422"/>
      <c r="CZ151" s="422"/>
      <c r="DA151" s="422"/>
      <c r="DB151" s="422"/>
      <c r="DC151" s="422"/>
      <c r="DD151" s="422"/>
      <c r="DE151" s="422"/>
      <c r="DF151" s="422"/>
      <c r="DG151" s="422"/>
      <c r="DH151" s="422"/>
      <c r="DI151" s="422"/>
      <c r="DJ151" s="422"/>
      <c r="DK151" s="422"/>
      <c r="DL151" s="422"/>
      <c r="DM151" s="422"/>
      <c r="DN151" s="422"/>
      <c r="DO151" s="422"/>
      <c r="DP151" s="422"/>
      <c r="DQ151" s="422"/>
      <c r="DR151" s="422"/>
      <c r="DS151" s="422"/>
      <c r="DT151" s="422"/>
      <c r="DU151" s="422"/>
      <c r="DV151" s="422"/>
      <c r="DW151" s="422"/>
      <c r="DX151" s="422"/>
      <c r="DY151" s="422"/>
      <c r="DZ151" s="422"/>
      <c r="EA151" s="422"/>
      <c r="EB151" s="422"/>
      <c r="EC151" s="422"/>
      <c r="ED151" s="422"/>
      <c r="EE151" s="422"/>
      <c r="EF151" s="422"/>
      <c r="EG151" s="422"/>
      <c r="EH151" s="422"/>
      <c r="EI151" s="422"/>
      <c r="EJ151" s="422"/>
      <c r="EK151" s="422"/>
      <c r="EL151" s="422"/>
      <c r="EM151" s="422"/>
      <c r="EN151" s="422"/>
      <c r="EO151" s="422"/>
      <c r="EP151" s="422"/>
      <c r="EQ151" s="422"/>
      <c r="ER151" s="422"/>
      <c r="ES151" s="422"/>
      <c r="ET151" s="422"/>
      <c r="EU151" s="422"/>
      <c r="EV151" s="422"/>
      <c r="EW151" s="422"/>
      <c r="EX151" s="422"/>
      <c r="EY151" s="422"/>
      <c r="EZ151" s="422"/>
      <c r="FA151" s="422"/>
      <c r="FB151" s="422"/>
      <c r="FC151" s="422"/>
      <c r="FD151" s="422"/>
      <c r="FE151" s="422"/>
      <c r="FF151" s="422"/>
      <c r="FG151" s="422"/>
      <c r="FH151" s="422"/>
      <c r="FI151" s="422"/>
      <c r="FJ151" s="422"/>
      <c r="FK151" s="422"/>
      <c r="FL151" s="422"/>
      <c r="FM151" s="422"/>
      <c r="FN151" s="422"/>
      <c r="FO151" s="422"/>
      <c r="FP151" s="422"/>
      <c r="FQ151" s="422"/>
      <c r="FR151" s="422"/>
      <c r="FS151" s="422"/>
      <c r="FT151" s="422"/>
      <c r="FU151" s="422"/>
      <c r="FV151" s="422"/>
      <c r="FW151" s="422"/>
      <c r="FX151" s="422"/>
      <c r="FY151" s="422"/>
      <c r="FZ151" s="422"/>
      <c r="GA151" s="422"/>
      <c r="GB151" s="422"/>
      <c r="GC151" s="422"/>
      <c r="GD151" s="422"/>
      <c r="GE151" s="422"/>
      <c r="GF151" s="422"/>
      <c r="GG151" s="422"/>
      <c r="GH151" s="422"/>
      <c r="GI151" s="422"/>
      <c r="GJ151" s="422"/>
      <c r="GK151" s="422"/>
      <c r="GL151" s="422"/>
      <c r="GM151" s="422"/>
      <c r="GN151" s="422"/>
      <c r="GO151" s="422"/>
      <c r="GP151" s="422"/>
      <c r="GQ151" s="422"/>
      <c r="GR151" s="422"/>
      <c r="GS151" s="422"/>
      <c r="GT151" s="422"/>
      <c r="GU151" s="422"/>
      <c r="GV151" s="422"/>
      <c r="GW151" s="422"/>
      <c r="GX151" s="422"/>
      <c r="GY151" s="422"/>
      <c r="GZ151" s="422"/>
      <c r="HA151" s="422"/>
      <c r="HB151" s="422"/>
      <c r="HC151" s="422"/>
      <c r="HD151" s="422"/>
      <c r="HE151" s="422"/>
      <c r="HF151" s="422"/>
      <c r="HG151" s="422"/>
      <c r="HH151" s="422"/>
      <c r="HI151" s="422"/>
      <c r="HJ151" s="422"/>
      <c r="HK151" s="422"/>
      <c r="HL151" s="422"/>
      <c r="HM151" s="422"/>
      <c r="HN151" s="422"/>
      <c r="HO151" s="422"/>
      <c r="HP151" s="422"/>
      <c r="HQ151" s="422"/>
      <c r="HR151" s="422"/>
      <c r="HS151" s="422"/>
      <c r="HT151" s="422"/>
      <c r="HU151" s="422"/>
      <c r="HV151" s="422"/>
      <c r="HW151" s="422"/>
      <c r="HX151" s="422"/>
      <c r="HY151" s="422"/>
      <c r="HZ151" s="422"/>
      <c r="IA151" s="422"/>
      <c r="IB151" s="422"/>
      <c r="IC151" s="422"/>
      <c r="ID151" s="422"/>
      <c r="IE151" s="422"/>
      <c r="IF151" s="422"/>
      <c r="IG151" s="422"/>
      <c r="IH151" s="422"/>
      <c r="II151" s="422"/>
      <c r="IJ151" s="422"/>
      <c r="IK151" s="422"/>
      <c r="IL151" s="422"/>
      <c r="IM151" s="422"/>
      <c r="IN151" s="422"/>
      <c r="IO151" s="422"/>
      <c r="IP151" s="422"/>
    </row>
    <row r="152" spans="1:256" s="59" customFormat="1" ht="21.75" customHeight="1" x14ac:dyDescent="0.2">
      <c r="A152" s="419" t="s">
        <v>594</v>
      </c>
      <c r="B152" s="464" t="s">
        <v>595</v>
      </c>
      <c r="C152" s="469"/>
      <c r="D152" s="469"/>
      <c r="E152" s="469"/>
      <c r="F152" s="469"/>
      <c r="G152" s="469"/>
      <c r="H152" s="470"/>
      <c r="I152" s="423" t="s">
        <v>32</v>
      </c>
      <c r="J152" s="420" t="s">
        <v>590</v>
      </c>
      <c r="K152" s="421"/>
      <c r="L152" s="421"/>
      <c r="M152" s="421"/>
      <c r="N152" s="421"/>
      <c r="O152" s="421"/>
      <c r="P152" s="421"/>
      <c r="Q152" s="421"/>
      <c r="R152" s="421"/>
      <c r="S152" s="421"/>
      <c r="T152" s="421"/>
      <c r="U152" s="421"/>
      <c r="V152" s="421"/>
      <c r="W152" s="421"/>
      <c r="X152" s="421"/>
      <c r="Y152" s="421"/>
      <c r="Z152" s="421"/>
      <c r="AA152" s="421"/>
      <c r="AB152" s="421"/>
      <c r="AC152" s="421"/>
      <c r="AD152" s="421"/>
      <c r="AE152" s="421"/>
      <c r="AF152" s="421"/>
      <c r="AG152" s="421"/>
      <c r="AH152" s="421"/>
      <c r="AI152" s="422"/>
      <c r="AJ152" s="422"/>
      <c r="AK152" s="422"/>
      <c r="AL152" s="422"/>
      <c r="AM152" s="422"/>
      <c r="AN152" s="422"/>
      <c r="AO152" s="422"/>
      <c r="AP152" s="422"/>
      <c r="AQ152" s="422"/>
      <c r="AR152" s="422"/>
      <c r="AS152" s="422"/>
      <c r="AT152" s="422"/>
      <c r="AU152" s="422"/>
      <c r="AV152" s="422"/>
      <c r="AW152" s="422"/>
      <c r="AX152" s="422"/>
      <c r="AY152" s="422"/>
      <c r="AZ152" s="422"/>
      <c r="BA152" s="422"/>
      <c r="BB152" s="422"/>
      <c r="BC152" s="422"/>
      <c r="BD152" s="422"/>
      <c r="BE152" s="422"/>
      <c r="BF152" s="422"/>
      <c r="BG152" s="422"/>
      <c r="BH152" s="422"/>
      <c r="BI152" s="422"/>
      <c r="BJ152" s="422"/>
      <c r="BK152" s="422"/>
      <c r="BL152" s="422"/>
      <c r="BM152" s="422"/>
      <c r="BN152" s="422"/>
      <c r="BO152" s="422"/>
      <c r="BP152" s="422"/>
      <c r="BQ152" s="422"/>
      <c r="BR152" s="422"/>
      <c r="BS152" s="422"/>
      <c r="BT152" s="422"/>
      <c r="BU152" s="422"/>
      <c r="BV152" s="422"/>
      <c r="BW152" s="422"/>
      <c r="BX152" s="422"/>
      <c r="BY152" s="422"/>
      <c r="BZ152" s="422"/>
      <c r="CA152" s="422"/>
      <c r="CB152" s="422"/>
      <c r="CC152" s="422"/>
      <c r="CD152" s="422"/>
      <c r="CE152" s="422"/>
      <c r="CF152" s="422"/>
      <c r="CG152" s="422"/>
      <c r="CH152" s="422"/>
      <c r="CI152" s="422"/>
      <c r="CJ152" s="422"/>
      <c r="CK152" s="422"/>
      <c r="CL152" s="422"/>
      <c r="CM152" s="422"/>
      <c r="CN152" s="422"/>
      <c r="CO152" s="422"/>
      <c r="CP152" s="422"/>
      <c r="CQ152" s="422"/>
      <c r="CR152" s="422"/>
      <c r="CS152" s="422"/>
      <c r="CT152" s="422"/>
      <c r="CU152" s="422"/>
      <c r="CV152" s="422"/>
      <c r="CW152" s="422"/>
      <c r="CX152" s="422"/>
      <c r="CY152" s="422"/>
      <c r="CZ152" s="422"/>
      <c r="DA152" s="422"/>
      <c r="DB152" s="422"/>
      <c r="DC152" s="422"/>
      <c r="DD152" s="422"/>
      <c r="DE152" s="422"/>
      <c r="DF152" s="422"/>
      <c r="DG152" s="422"/>
      <c r="DH152" s="422"/>
      <c r="DI152" s="422"/>
      <c r="DJ152" s="422"/>
      <c r="DK152" s="422"/>
      <c r="DL152" s="422"/>
      <c r="DM152" s="422"/>
      <c r="DN152" s="422"/>
      <c r="DO152" s="422"/>
      <c r="DP152" s="422"/>
      <c r="DQ152" s="422"/>
      <c r="DR152" s="422"/>
      <c r="DS152" s="422"/>
      <c r="DT152" s="422"/>
      <c r="DU152" s="422"/>
      <c r="DV152" s="422"/>
      <c r="DW152" s="422"/>
      <c r="DX152" s="422"/>
      <c r="DY152" s="422"/>
      <c r="DZ152" s="422"/>
      <c r="EA152" s="422"/>
      <c r="EB152" s="422"/>
      <c r="EC152" s="422"/>
      <c r="ED152" s="422"/>
      <c r="EE152" s="422"/>
      <c r="EF152" s="422"/>
      <c r="EG152" s="422"/>
      <c r="EH152" s="422"/>
      <c r="EI152" s="422"/>
      <c r="EJ152" s="422"/>
      <c r="EK152" s="422"/>
      <c r="EL152" s="422"/>
      <c r="EM152" s="422"/>
      <c r="EN152" s="422"/>
      <c r="EO152" s="422"/>
      <c r="EP152" s="422"/>
      <c r="EQ152" s="422"/>
      <c r="ER152" s="422"/>
      <c r="ES152" s="422"/>
      <c r="ET152" s="422"/>
      <c r="EU152" s="422"/>
      <c r="EV152" s="422"/>
      <c r="EW152" s="422"/>
      <c r="EX152" s="422"/>
      <c r="EY152" s="422"/>
      <c r="EZ152" s="422"/>
      <c r="FA152" s="422"/>
      <c r="FB152" s="422"/>
      <c r="FC152" s="422"/>
      <c r="FD152" s="422"/>
      <c r="FE152" s="422"/>
      <c r="FF152" s="422"/>
      <c r="FG152" s="422"/>
      <c r="FH152" s="422"/>
      <c r="FI152" s="422"/>
      <c r="FJ152" s="422"/>
      <c r="FK152" s="422"/>
      <c r="FL152" s="422"/>
      <c r="FM152" s="422"/>
      <c r="FN152" s="422"/>
      <c r="FO152" s="422"/>
      <c r="FP152" s="422"/>
      <c r="FQ152" s="422"/>
      <c r="FR152" s="422"/>
      <c r="FS152" s="422"/>
      <c r="FT152" s="422"/>
      <c r="FU152" s="422"/>
      <c r="FV152" s="422"/>
      <c r="FW152" s="422"/>
      <c r="FX152" s="422"/>
      <c r="FY152" s="422"/>
      <c r="FZ152" s="422"/>
      <c r="GA152" s="422"/>
      <c r="GB152" s="422"/>
      <c r="GC152" s="422"/>
      <c r="GD152" s="422"/>
      <c r="GE152" s="422"/>
      <c r="GF152" s="422"/>
      <c r="GG152" s="422"/>
      <c r="GH152" s="422"/>
      <c r="GI152" s="422"/>
      <c r="GJ152" s="422"/>
      <c r="GK152" s="422"/>
      <c r="GL152" s="422"/>
      <c r="GM152" s="422"/>
      <c r="GN152" s="422"/>
      <c r="GO152" s="422"/>
      <c r="GP152" s="422"/>
      <c r="GQ152" s="422"/>
      <c r="GR152" s="422"/>
      <c r="GS152" s="422"/>
      <c r="GT152" s="422"/>
      <c r="GU152" s="422"/>
      <c r="GV152" s="422"/>
      <c r="GW152" s="422"/>
      <c r="GX152" s="422"/>
      <c r="GY152" s="422"/>
      <c r="GZ152" s="422"/>
      <c r="HA152" s="422"/>
      <c r="HB152" s="422"/>
      <c r="HC152" s="422"/>
      <c r="HD152" s="422"/>
      <c r="HE152" s="422"/>
      <c r="HF152" s="422"/>
      <c r="HG152" s="422"/>
      <c r="HH152" s="422"/>
      <c r="HI152" s="422"/>
      <c r="HJ152" s="422"/>
      <c r="HK152" s="422"/>
      <c r="HL152" s="422"/>
      <c r="HM152" s="422"/>
      <c r="HN152" s="422"/>
      <c r="HO152" s="422"/>
      <c r="HP152" s="422"/>
      <c r="HQ152" s="422"/>
      <c r="HR152" s="422"/>
      <c r="HS152" s="422"/>
      <c r="HT152" s="422"/>
      <c r="HU152" s="422"/>
      <c r="HV152" s="422"/>
      <c r="HW152" s="422"/>
      <c r="HX152" s="422"/>
      <c r="HY152" s="422"/>
      <c r="HZ152" s="422"/>
      <c r="IA152" s="422"/>
      <c r="IB152" s="422"/>
      <c r="IC152" s="422"/>
      <c r="ID152" s="422"/>
      <c r="IE152" s="422"/>
      <c r="IF152" s="422"/>
      <c r="IG152" s="422"/>
      <c r="IH152" s="422"/>
      <c r="II152" s="422"/>
      <c r="IJ152" s="422"/>
      <c r="IK152" s="422"/>
      <c r="IL152" s="422"/>
      <c r="IM152" s="422"/>
      <c r="IN152" s="422"/>
      <c r="IO152" s="422"/>
      <c r="IP152" s="422"/>
    </row>
    <row r="153" spans="1:256" s="59" customFormat="1" ht="21.75" customHeight="1" x14ac:dyDescent="0.2">
      <c r="A153" s="419" t="s">
        <v>276</v>
      </c>
      <c r="B153" s="455" t="s">
        <v>275</v>
      </c>
      <c r="C153" s="455"/>
      <c r="D153" s="455"/>
      <c r="E153" s="455"/>
      <c r="F153" s="455"/>
      <c r="G153" s="455"/>
      <c r="H153" s="455"/>
      <c r="I153" s="419" t="s">
        <v>260</v>
      </c>
      <c r="J153" s="420" t="s">
        <v>590</v>
      </c>
      <c r="K153" s="421"/>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R153" s="422"/>
      <c r="BS153" s="422"/>
      <c r="BT153" s="422"/>
      <c r="BU153" s="422"/>
      <c r="BV153" s="422"/>
      <c r="BW153" s="422"/>
      <c r="BX153" s="422"/>
      <c r="BY153" s="422"/>
      <c r="BZ153" s="422"/>
      <c r="CA153" s="422"/>
      <c r="CB153" s="422"/>
      <c r="CC153" s="422"/>
      <c r="CD153" s="422"/>
      <c r="CE153" s="422"/>
      <c r="CF153" s="422"/>
      <c r="CG153" s="422"/>
      <c r="CH153" s="422"/>
      <c r="CI153" s="422"/>
      <c r="CJ153" s="422"/>
      <c r="CK153" s="422"/>
      <c r="CL153" s="422"/>
      <c r="CM153" s="422"/>
      <c r="CN153" s="422"/>
      <c r="CO153" s="422"/>
      <c r="CP153" s="422"/>
      <c r="CQ153" s="422"/>
      <c r="CR153" s="422"/>
      <c r="CS153" s="422"/>
      <c r="CT153" s="422"/>
      <c r="CU153" s="422"/>
      <c r="CV153" s="422"/>
      <c r="CW153" s="422"/>
      <c r="CX153" s="422"/>
      <c r="CY153" s="422"/>
      <c r="CZ153" s="422"/>
      <c r="DA153" s="422"/>
      <c r="DB153" s="422"/>
      <c r="DC153" s="422"/>
      <c r="DD153" s="422"/>
      <c r="DE153" s="422"/>
      <c r="DF153" s="422"/>
      <c r="DG153" s="422"/>
      <c r="DH153" s="422"/>
      <c r="DI153" s="422"/>
      <c r="DJ153" s="422"/>
      <c r="DK153" s="422"/>
      <c r="DL153" s="422"/>
      <c r="DM153" s="422"/>
      <c r="DN153" s="422"/>
      <c r="DO153" s="422"/>
      <c r="DP153" s="422"/>
      <c r="DQ153" s="422"/>
      <c r="DR153" s="422"/>
      <c r="DS153" s="422"/>
      <c r="DT153" s="422"/>
      <c r="DU153" s="422"/>
      <c r="DV153" s="422"/>
      <c r="DW153" s="422"/>
      <c r="DX153" s="422"/>
      <c r="DY153" s="422"/>
      <c r="DZ153" s="422"/>
      <c r="EA153" s="422"/>
      <c r="EB153" s="422"/>
      <c r="EC153" s="422"/>
      <c r="ED153" s="422"/>
      <c r="EE153" s="422"/>
      <c r="EF153" s="422"/>
      <c r="EG153" s="422"/>
      <c r="EH153" s="422"/>
      <c r="EI153" s="422"/>
      <c r="EJ153" s="422"/>
      <c r="EK153" s="422"/>
      <c r="EL153" s="422"/>
      <c r="EM153" s="422"/>
      <c r="EN153" s="422"/>
      <c r="EO153" s="422"/>
      <c r="EP153" s="422"/>
      <c r="EQ153" s="422"/>
      <c r="ER153" s="422"/>
      <c r="ES153" s="422"/>
      <c r="ET153" s="422"/>
      <c r="EU153" s="422"/>
      <c r="EV153" s="422"/>
      <c r="EW153" s="422"/>
      <c r="EX153" s="422"/>
      <c r="EY153" s="422"/>
      <c r="EZ153" s="422"/>
      <c r="FA153" s="422"/>
      <c r="FB153" s="422"/>
      <c r="FC153" s="422"/>
      <c r="FD153" s="422"/>
      <c r="FE153" s="422"/>
      <c r="FF153" s="422"/>
      <c r="FG153" s="422"/>
      <c r="FH153" s="422"/>
      <c r="FI153" s="422"/>
      <c r="FJ153" s="422"/>
      <c r="FK153" s="422"/>
      <c r="FL153" s="422"/>
      <c r="FM153" s="422"/>
      <c r="FN153" s="422"/>
      <c r="FO153" s="422"/>
      <c r="FP153" s="422"/>
      <c r="FQ153" s="422"/>
      <c r="FR153" s="422"/>
      <c r="FS153" s="422"/>
      <c r="FT153" s="422"/>
      <c r="FU153" s="422"/>
      <c r="FV153" s="422"/>
      <c r="FW153" s="422"/>
      <c r="FX153" s="422"/>
      <c r="FY153" s="422"/>
      <c r="FZ153" s="422"/>
      <c r="GA153" s="422"/>
      <c r="GB153" s="422"/>
      <c r="GC153" s="422"/>
      <c r="GD153" s="422"/>
      <c r="GE153" s="422"/>
      <c r="GF153" s="422"/>
      <c r="GG153" s="422"/>
      <c r="GH153" s="422"/>
      <c r="GI153" s="422"/>
      <c r="GJ153" s="422"/>
      <c r="GK153" s="422"/>
      <c r="GL153" s="422"/>
      <c r="GM153" s="422"/>
      <c r="GN153" s="422"/>
      <c r="GO153" s="422"/>
      <c r="GP153" s="422"/>
      <c r="GQ153" s="422"/>
      <c r="GR153" s="422"/>
      <c r="GS153" s="422"/>
      <c r="GT153" s="422"/>
      <c r="GU153" s="422"/>
      <c r="GV153" s="422"/>
      <c r="GW153" s="422"/>
      <c r="GX153" s="422"/>
      <c r="GY153" s="422"/>
      <c r="GZ153" s="422"/>
      <c r="HA153" s="422"/>
      <c r="HB153" s="422"/>
      <c r="HC153" s="422"/>
      <c r="HD153" s="422"/>
      <c r="HE153" s="422"/>
      <c r="HF153" s="422"/>
      <c r="HG153" s="422"/>
      <c r="HH153" s="422"/>
      <c r="HI153" s="422"/>
      <c r="HJ153" s="422"/>
      <c r="HK153" s="422"/>
      <c r="HL153" s="422"/>
      <c r="HM153" s="422"/>
      <c r="HN153" s="422"/>
      <c r="HO153" s="422"/>
      <c r="HP153" s="422"/>
      <c r="HQ153" s="422"/>
      <c r="HR153" s="422"/>
      <c r="HS153" s="422"/>
      <c r="HT153" s="422"/>
      <c r="HU153" s="422"/>
      <c r="HV153" s="422"/>
      <c r="HW153" s="422"/>
      <c r="HX153" s="422"/>
      <c r="HY153" s="422"/>
      <c r="HZ153" s="422"/>
      <c r="IA153" s="422"/>
      <c r="IB153" s="422"/>
      <c r="IC153" s="422"/>
      <c r="ID153" s="422"/>
      <c r="IE153" s="422"/>
      <c r="IF153" s="422"/>
      <c r="IG153" s="422"/>
      <c r="IH153" s="422"/>
      <c r="II153" s="422"/>
      <c r="IJ153" s="422"/>
      <c r="IK153" s="422"/>
      <c r="IL153" s="422"/>
      <c r="IM153" s="422"/>
      <c r="IN153" s="422"/>
      <c r="IO153" s="422"/>
      <c r="IP153" s="422"/>
    </row>
    <row r="154" spans="1:256" s="59" customFormat="1" ht="21.75" customHeight="1" x14ac:dyDescent="0.2">
      <c r="A154" s="419" t="s">
        <v>596</v>
      </c>
      <c r="B154" s="460" t="s">
        <v>597</v>
      </c>
      <c r="C154" s="455"/>
      <c r="D154" s="455"/>
      <c r="E154" s="455"/>
      <c r="F154" s="455"/>
      <c r="G154" s="455"/>
      <c r="H154" s="455"/>
      <c r="I154" s="419" t="s">
        <v>33</v>
      </c>
      <c r="J154" s="420" t="s">
        <v>598</v>
      </c>
      <c r="K154" s="421"/>
      <c r="L154" s="421"/>
      <c r="M154" s="421"/>
      <c r="N154" s="421"/>
      <c r="O154" s="421"/>
      <c r="P154" s="421"/>
      <c r="Q154" s="421"/>
      <c r="R154" s="421"/>
      <c r="S154" s="421"/>
      <c r="T154" s="421"/>
      <c r="U154" s="421"/>
      <c r="V154" s="421"/>
      <c r="W154" s="421"/>
      <c r="X154" s="421"/>
      <c r="Y154" s="421"/>
      <c r="Z154" s="421"/>
      <c r="AA154" s="421"/>
      <c r="AB154" s="421"/>
      <c r="AC154" s="421"/>
      <c r="AD154" s="421"/>
      <c r="AE154" s="421"/>
      <c r="AF154" s="421"/>
      <c r="AG154" s="421"/>
      <c r="AH154" s="421"/>
      <c r="AI154" s="422"/>
      <c r="AJ154" s="422"/>
      <c r="AK154" s="422"/>
      <c r="AL154" s="422"/>
      <c r="AM154" s="422"/>
      <c r="AN154" s="422"/>
      <c r="AO154" s="422"/>
      <c r="AP154" s="422"/>
      <c r="AQ154" s="422"/>
      <c r="AR154" s="422"/>
      <c r="AS154" s="422"/>
      <c r="AT154" s="422"/>
      <c r="AU154" s="422"/>
      <c r="AV154" s="422"/>
      <c r="AW154" s="422"/>
      <c r="AX154" s="422"/>
      <c r="AY154" s="422"/>
      <c r="AZ154" s="422"/>
      <c r="BA154" s="422"/>
      <c r="BB154" s="422"/>
      <c r="BC154" s="422"/>
      <c r="BD154" s="422"/>
      <c r="BE154" s="422"/>
      <c r="BF154" s="422"/>
      <c r="BG154" s="422"/>
      <c r="BH154" s="422"/>
      <c r="BI154" s="422"/>
      <c r="BJ154" s="422"/>
      <c r="BK154" s="422"/>
      <c r="BL154" s="422"/>
      <c r="BM154" s="422"/>
      <c r="BN154" s="422"/>
      <c r="BO154" s="422"/>
      <c r="BP154" s="422"/>
      <c r="BQ154" s="422"/>
      <c r="BR154" s="422"/>
      <c r="BS154" s="422"/>
      <c r="BT154" s="422"/>
      <c r="BU154" s="422"/>
      <c r="BV154" s="422"/>
      <c r="BW154" s="422"/>
      <c r="BX154" s="422"/>
      <c r="BY154" s="422"/>
      <c r="BZ154" s="422"/>
      <c r="CA154" s="422"/>
      <c r="CB154" s="422"/>
      <c r="CC154" s="422"/>
      <c r="CD154" s="422"/>
      <c r="CE154" s="422"/>
      <c r="CF154" s="422"/>
      <c r="CG154" s="422"/>
      <c r="CH154" s="422"/>
      <c r="CI154" s="422"/>
      <c r="CJ154" s="422"/>
      <c r="CK154" s="422"/>
      <c r="CL154" s="422"/>
      <c r="CM154" s="422"/>
      <c r="CN154" s="422"/>
      <c r="CO154" s="422"/>
      <c r="CP154" s="422"/>
      <c r="CQ154" s="422"/>
      <c r="CR154" s="422"/>
      <c r="CS154" s="422"/>
      <c r="CT154" s="422"/>
      <c r="CU154" s="422"/>
      <c r="CV154" s="422"/>
      <c r="CW154" s="422"/>
      <c r="CX154" s="422"/>
      <c r="CY154" s="422"/>
      <c r="CZ154" s="422"/>
      <c r="DA154" s="422"/>
      <c r="DB154" s="422"/>
      <c r="DC154" s="422"/>
      <c r="DD154" s="422"/>
      <c r="DE154" s="422"/>
      <c r="DF154" s="422"/>
      <c r="DG154" s="422"/>
      <c r="DH154" s="422"/>
      <c r="DI154" s="422"/>
      <c r="DJ154" s="422"/>
      <c r="DK154" s="422"/>
      <c r="DL154" s="422"/>
      <c r="DM154" s="422"/>
      <c r="DN154" s="422"/>
      <c r="DO154" s="422"/>
      <c r="DP154" s="422"/>
      <c r="DQ154" s="422"/>
      <c r="DR154" s="422"/>
      <c r="DS154" s="422"/>
      <c r="DT154" s="422"/>
      <c r="DU154" s="422"/>
      <c r="DV154" s="422"/>
      <c r="DW154" s="422"/>
      <c r="DX154" s="422"/>
      <c r="DY154" s="422"/>
      <c r="DZ154" s="422"/>
      <c r="EA154" s="422"/>
      <c r="EB154" s="422"/>
      <c r="EC154" s="422"/>
      <c r="ED154" s="422"/>
      <c r="EE154" s="422"/>
      <c r="EF154" s="422"/>
      <c r="EG154" s="422"/>
      <c r="EH154" s="422"/>
      <c r="EI154" s="422"/>
      <c r="EJ154" s="422"/>
      <c r="EK154" s="422"/>
      <c r="EL154" s="422"/>
      <c r="EM154" s="422"/>
      <c r="EN154" s="422"/>
      <c r="EO154" s="422"/>
      <c r="EP154" s="422"/>
      <c r="EQ154" s="422"/>
      <c r="ER154" s="422"/>
      <c r="ES154" s="422"/>
      <c r="ET154" s="422"/>
      <c r="EU154" s="422"/>
      <c r="EV154" s="422"/>
      <c r="EW154" s="422"/>
      <c r="EX154" s="422"/>
      <c r="EY154" s="422"/>
      <c r="EZ154" s="422"/>
      <c r="FA154" s="422"/>
      <c r="FB154" s="422"/>
      <c r="FC154" s="422"/>
      <c r="FD154" s="422"/>
      <c r="FE154" s="422"/>
      <c r="FF154" s="422"/>
      <c r="FG154" s="422"/>
      <c r="FH154" s="422"/>
      <c r="FI154" s="422"/>
      <c r="FJ154" s="422"/>
      <c r="FK154" s="422"/>
      <c r="FL154" s="422"/>
      <c r="FM154" s="422"/>
      <c r="FN154" s="422"/>
      <c r="FO154" s="422"/>
      <c r="FP154" s="422"/>
      <c r="FQ154" s="422"/>
      <c r="FR154" s="422"/>
      <c r="FS154" s="422"/>
      <c r="FT154" s="422"/>
      <c r="FU154" s="422"/>
      <c r="FV154" s="422"/>
      <c r="FW154" s="422"/>
      <c r="FX154" s="422"/>
      <c r="FY154" s="422"/>
      <c r="FZ154" s="422"/>
      <c r="GA154" s="422"/>
      <c r="GB154" s="422"/>
      <c r="GC154" s="422"/>
      <c r="GD154" s="422"/>
      <c r="GE154" s="422"/>
      <c r="GF154" s="422"/>
      <c r="GG154" s="422"/>
      <c r="GH154" s="422"/>
      <c r="GI154" s="422"/>
      <c r="GJ154" s="422"/>
      <c r="GK154" s="422"/>
      <c r="GL154" s="422"/>
      <c r="GM154" s="422"/>
      <c r="GN154" s="422"/>
      <c r="GO154" s="422"/>
      <c r="GP154" s="422"/>
      <c r="GQ154" s="422"/>
      <c r="GR154" s="422"/>
      <c r="GS154" s="422"/>
      <c r="GT154" s="422"/>
      <c r="GU154" s="422"/>
      <c r="GV154" s="422"/>
      <c r="GW154" s="422"/>
      <c r="GX154" s="422"/>
      <c r="GY154" s="422"/>
      <c r="GZ154" s="422"/>
      <c r="HA154" s="422"/>
      <c r="HB154" s="422"/>
      <c r="HC154" s="422"/>
      <c r="HD154" s="422"/>
      <c r="HE154" s="422"/>
      <c r="HF154" s="422"/>
      <c r="HG154" s="422"/>
      <c r="HH154" s="422"/>
      <c r="HI154" s="422"/>
      <c r="HJ154" s="422"/>
      <c r="HK154" s="422"/>
      <c r="HL154" s="422"/>
      <c r="HM154" s="422"/>
      <c r="HN154" s="422"/>
      <c r="HO154" s="422"/>
      <c r="HP154" s="422"/>
      <c r="HQ154" s="422"/>
      <c r="HR154" s="422"/>
      <c r="HS154" s="422"/>
      <c r="HT154" s="422"/>
      <c r="HU154" s="422"/>
      <c r="HV154" s="422"/>
      <c r="HW154" s="422"/>
      <c r="HX154" s="422"/>
      <c r="HY154" s="422"/>
      <c r="HZ154" s="422"/>
      <c r="IA154" s="422"/>
      <c r="IB154" s="422"/>
      <c r="IC154" s="422"/>
      <c r="ID154" s="422"/>
      <c r="IE154" s="422"/>
      <c r="IF154" s="422"/>
      <c r="IG154" s="422"/>
      <c r="IH154" s="422"/>
      <c r="II154" s="422"/>
      <c r="IJ154" s="422"/>
      <c r="IK154" s="422"/>
      <c r="IL154" s="422"/>
      <c r="IM154" s="422"/>
      <c r="IN154" s="422"/>
      <c r="IO154" s="422"/>
      <c r="IP154" s="422"/>
    </row>
    <row r="155" spans="1:256" s="59" customFormat="1" ht="21.75" customHeight="1" x14ac:dyDescent="0.2">
      <c r="A155" s="419" t="s">
        <v>599</v>
      </c>
      <c r="B155" s="460" t="s">
        <v>600</v>
      </c>
      <c r="C155" s="455"/>
      <c r="D155" s="455"/>
      <c r="E155" s="455"/>
      <c r="F155" s="455"/>
      <c r="G155" s="455"/>
      <c r="H155" s="455"/>
      <c r="I155" s="419" t="s">
        <v>32</v>
      </c>
      <c r="J155" s="420" t="s">
        <v>598</v>
      </c>
      <c r="K155" s="421"/>
      <c r="L155" s="421"/>
      <c r="M155" s="421"/>
      <c r="N155" s="421"/>
      <c r="O155" s="421"/>
      <c r="P155" s="421"/>
      <c r="Q155" s="421"/>
      <c r="R155" s="421"/>
      <c r="S155" s="421"/>
      <c r="T155" s="421"/>
      <c r="U155" s="421"/>
      <c r="V155" s="421"/>
      <c r="W155" s="421"/>
      <c r="X155" s="421"/>
      <c r="Y155" s="421"/>
      <c r="Z155" s="421"/>
      <c r="AA155" s="421"/>
      <c r="AB155" s="421"/>
      <c r="AC155" s="421"/>
      <c r="AD155" s="421"/>
      <c r="AE155" s="421"/>
      <c r="AF155" s="421"/>
      <c r="AG155" s="421"/>
      <c r="AH155" s="421"/>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422"/>
      <c r="BP155" s="422"/>
      <c r="BQ155" s="422"/>
      <c r="BR155" s="422"/>
      <c r="BS155" s="422"/>
      <c r="BT155" s="422"/>
      <c r="BU155" s="422"/>
      <c r="BV155" s="422"/>
      <c r="BW155" s="422"/>
      <c r="BX155" s="422"/>
      <c r="BY155" s="422"/>
      <c r="BZ155" s="422"/>
      <c r="CA155" s="422"/>
      <c r="CB155" s="422"/>
      <c r="CC155" s="422"/>
      <c r="CD155" s="422"/>
      <c r="CE155" s="422"/>
      <c r="CF155" s="422"/>
      <c r="CG155" s="422"/>
      <c r="CH155" s="422"/>
      <c r="CI155" s="422"/>
      <c r="CJ155" s="422"/>
      <c r="CK155" s="422"/>
      <c r="CL155" s="422"/>
      <c r="CM155" s="422"/>
      <c r="CN155" s="422"/>
      <c r="CO155" s="422"/>
      <c r="CP155" s="422"/>
      <c r="CQ155" s="422"/>
      <c r="CR155" s="422"/>
      <c r="CS155" s="422"/>
      <c r="CT155" s="422"/>
      <c r="CU155" s="422"/>
      <c r="CV155" s="422"/>
      <c r="CW155" s="422"/>
      <c r="CX155" s="422"/>
      <c r="CY155" s="422"/>
      <c r="CZ155" s="422"/>
      <c r="DA155" s="422"/>
      <c r="DB155" s="422"/>
      <c r="DC155" s="422"/>
      <c r="DD155" s="422"/>
      <c r="DE155" s="422"/>
      <c r="DF155" s="422"/>
      <c r="DG155" s="422"/>
      <c r="DH155" s="422"/>
      <c r="DI155" s="422"/>
      <c r="DJ155" s="422"/>
      <c r="DK155" s="422"/>
      <c r="DL155" s="422"/>
      <c r="DM155" s="422"/>
      <c r="DN155" s="422"/>
      <c r="DO155" s="422"/>
      <c r="DP155" s="422"/>
      <c r="DQ155" s="422"/>
      <c r="DR155" s="422"/>
      <c r="DS155" s="422"/>
      <c r="DT155" s="422"/>
      <c r="DU155" s="422"/>
      <c r="DV155" s="422"/>
      <c r="DW155" s="422"/>
      <c r="DX155" s="422"/>
      <c r="DY155" s="422"/>
      <c r="DZ155" s="422"/>
      <c r="EA155" s="422"/>
      <c r="EB155" s="422"/>
      <c r="EC155" s="422"/>
      <c r="ED155" s="422"/>
      <c r="EE155" s="422"/>
      <c r="EF155" s="422"/>
      <c r="EG155" s="422"/>
      <c r="EH155" s="422"/>
      <c r="EI155" s="422"/>
      <c r="EJ155" s="422"/>
      <c r="EK155" s="422"/>
      <c r="EL155" s="422"/>
      <c r="EM155" s="422"/>
      <c r="EN155" s="422"/>
      <c r="EO155" s="422"/>
      <c r="EP155" s="422"/>
      <c r="EQ155" s="422"/>
      <c r="ER155" s="422"/>
      <c r="ES155" s="422"/>
      <c r="ET155" s="422"/>
      <c r="EU155" s="422"/>
      <c r="EV155" s="422"/>
      <c r="EW155" s="422"/>
      <c r="EX155" s="422"/>
      <c r="EY155" s="422"/>
      <c r="EZ155" s="422"/>
      <c r="FA155" s="422"/>
      <c r="FB155" s="422"/>
      <c r="FC155" s="422"/>
      <c r="FD155" s="422"/>
      <c r="FE155" s="422"/>
      <c r="FF155" s="422"/>
      <c r="FG155" s="422"/>
      <c r="FH155" s="422"/>
      <c r="FI155" s="422"/>
      <c r="FJ155" s="422"/>
      <c r="FK155" s="422"/>
      <c r="FL155" s="422"/>
      <c r="FM155" s="422"/>
      <c r="FN155" s="422"/>
      <c r="FO155" s="422"/>
      <c r="FP155" s="422"/>
      <c r="FQ155" s="422"/>
      <c r="FR155" s="422"/>
      <c r="FS155" s="422"/>
      <c r="FT155" s="422"/>
      <c r="FU155" s="422"/>
      <c r="FV155" s="422"/>
      <c r="FW155" s="422"/>
      <c r="FX155" s="422"/>
      <c r="FY155" s="422"/>
      <c r="FZ155" s="422"/>
      <c r="GA155" s="422"/>
      <c r="GB155" s="422"/>
      <c r="GC155" s="422"/>
      <c r="GD155" s="422"/>
      <c r="GE155" s="422"/>
      <c r="GF155" s="422"/>
      <c r="GG155" s="422"/>
      <c r="GH155" s="422"/>
      <c r="GI155" s="422"/>
      <c r="GJ155" s="422"/>
      <c r="GK155" s="422"/>
      <c r="GL155" s="422"/>
      <c r="GM155" s="422"/>
      <c r="GN155" s="422"/>
      <c r="GO155" s="422"/>
      <c r="GP155" s="422"/>
      <c r="GQ155" s="422"/>
      <c r="GR155" s="422"/>
      <c r="GS155" s="422"/>
      <c r="GT155" s="422"/>
      <c r="GU155" s="422"/>
      <c r="GV155" s="422"/>
      <c r="GW155" s="422"/>
      <c r="GX155" s="422"/>
      <c r="GY155" s="422"/>
      <c r="GZ155" s="422"/>
      <c r="HA155" s="422"/>
      <c r="HB155" s="422"/>
      <c r="HC155" s="422"/>
      <c r="HD155" s="422"/>
      <c r="HE155" s="422"/>
      <c r="HF155" s="422"/>
      <c r="HG155" s="422"/>
      <c r="HH155" s="422"/>
      <c r="HI155" s="422"/>
      <c r="HJ155" s="422"/>
      <c r="HK155" s="422"/>
      <c r="HL155" s="422"/>
      <c r="HM155" s="422"/>
      <c r="HN155" s="422"/>
      <c r="HO155" s="422"/>
      <c r="HP155" s="422"/>
      <c r="HQ155" s="422"/>
      <c r="HR155" s="422"/>
      <c r="HS155" s="422"/>
      <c r="HT155" s="422"/>
      <c r="HU155" s="422"/>
      <c r="HV155" s="422"/>
      <c r="HW155" s="422"/>
      <c r="HX155" s="422"/>
      <c r="HY155" s="422"/>
      <c r="HZ155" s="422"/>
      <c r="IA155" s="422"/>
      <c r="IB155" s="422"/>
      <c r="IC155" s="422"/>
      <c r="ID155" s="422"/>
      <c r="IE155" s="422"/>
      <c r="IF155" s="422"/>
      <c r="IG155" s="422"/>
      <c r="IH155" s="422"/>
      <c r="II155" s="422"/>
      <c r="IJ155" s="422"/>
      <c r="IK155" s="422"/>
      <c r="IL155" s="422"/>
      <c r="IM155" s="422"/>
      <c r="IN155" s="422"/>
      <c r="IO155" s="422"/>
      <c r="IP155" s="422"/>
    </row>
    <row r="156" spans="1:256" s="59" customFormat="1" ht="21.75" customHeight="1" x14ac:dyDescent="0.2">
      <c r="A156" s="419" t="s">
        <v>601</v>
      </c>
      <c r="B156" s="460" t="s">
        <v>602</v>
      </c>
      <c r="C156" s="455"/>
      <c r="D156" s="455"/>
      <c r="E156" s="455"/>
      <c r="F156" s="455"/>
      <c r="G156" s="455"/>
      <c r="H156" s="455"/>
      <c r="I156" s="419" t="s">
        <v>32</v>
      </c>
      <c r="J156" s="420" t="s">
        <v>598</v>
      </c>
      <c r="K156" s="421"/>
      <c r="L156" s="421"/>
      <c r="M156" s="421"/>
      <c r="N156" s="421"/>
      <c r="O156" s="421"/>
      <c r="P156" s="421"/>
      <c r="Q156" s="421"/>
      <c r="R156" s="421"/>
      <c r="S156" s="421"/>
      <c r="T156" s="421"/>
      <c r="U156" s="421"/>
      <c r="V156" s="421"/>
      <c r="W156" s="421"/>
      <c r="X156" s="421"/>
      <c r="Y156" s="421"/>
      <c r="Z156" s="421"/>
      <c r="AA156" s="421"/>
      <c r="AB156" s="421"/>
      <c r="AC156" s="421"/>
      <c r="AD156" s="421"/>
      <c r="AE156" s="421"/>
      <c r="AF156" s="421"/>
      <c r="AG156" s="421"/>
      <c r="AH156" s="421"/>
      <c r="AI156" s="422"/>
      <c r="AJ156" s="422"/>
      <c r="AK156" s="422"/>
      <c r="AL156" s="422"/>
      <c r="AM156" s="422"/>
      <c r="AN156" s="422"/>
      <c r="AO156" s="422"/>
      <c r="AP156" s="422"/>
      <c r="AQ156" s="422"/>
      <c r="AR156" s="422"/>
      <c r="AS156" s="422"/>
      <c r="AT156" s="422"/>
      <c r="AU156" s="422"/>
      <c r="AV156" s="422"/>
      <c r="AW156" s="422"/>
      <c r="AX156" s="422"/>
      <c r="AY156" s="422"/>
      <c r="AZ156" s="422"/>
      <c r="BA156" s="422"/>
      <c r="BB156" s="422"/>
      <c r="BC156" s="422"/>
      <c r="BD156" s="422"/>
      <c r="BE156" s="422"/>
      <c r="BF156" s="422"/>
      <c r="BG156" s="422"/>
      <c r="BH156" s="422"/>
      <c r="BI156" s="422"/>
      <c r="BJ156" s="422"/>
      <c r="BK156" s="422"/>
      <c r="BL156" s="422"/>
      <c r="BM156" s="422"/>
      <c r="BN156" s="422"/>
      <c r="BO156" s="422"/>
      <c r="BP156" s="422"/>
      <c r="BQ156" s="422"/>
      <c r="BR156" s="422"/>
      <c r="BS156" s="422"/>
      <c r="BT156" s="422"/>
      <c r="BU156" s="422"/>
      <c r="BV156" s="422"/>
      <c r="BW156" s="422"/>
      <c r="BX156" s="422"/>
      <c r="BY156" s="422"/>
      <c r="BZ156" s="422"/>
      <c r="CA156" s="422"/>
      <c r="CB156" s="422"/>
      <c r="CC156" s="422"/>
      <c r="CD156" s="422"/>
      <c r="CE156" s="422"/>
      <c r="CF156" s="422"/>
      <c r="CG156" s="422"/>
      <c r="CH156" s="422"/>
      <c r="CI156" s="422"/>
      <c r="CJ156" s="422"/>
      <c r="CK156" s="422"/>
      <c r="CL156" s="422"/>
      <c r="CM156" s="422"/>
      <c r="CN156" s="422"/>
      <c r="CO156" s="422"/>
      <c r="CP156" s="422"/>
      <c r="CQ156" s="422"/>
      <c r="CR156" s="422"/>
      <c r="CS156" s="422"/>
      <c r="CT156" s="422"/>
      <c r="CU156" s="422"/>
      <c r="CV156" s="422"/>
      <c r="CW156" s="422"/>
      <c r="CX156" s="422"/>
      <c r="CY156" s="422"/>
      <c r="CZ156" s="422"/>
      <c r="DA156" s="422"/>
      <c r="DB156" s="422"/>
      <c r="DC156" s="422"/>
      <c r="DD156" s="422"/>
      <c r="DE156" s="422"/>
      <c r="DF156" s="422"/>
      <c r="DG156" s="422"/>
      <c r="DH156" s="422"/>
      <c r="DI156" s="422"/>
      <c r="DJ156" s="422"/>
      <c r="DK156" s="422"/>
      <c r="DL156" s="422"/>
      <c r="DM156" s="422"/>
      <c r="DN156" s="422"/>
      <c r="DO156" s="422"/>
      <c r="DP156" s="422"/>
      <c r="DQ156" s="422"/>
      <c r="DR156" s="422"/>
      <c r="DS156" s="422"/>
      <c r="DT156" s="422"/>
      <c r="DU156" s="422"/>
      <c r="DV156" s="422"/>
      <c r="DW156" s="422"/>
      <c r="DX156" s="422"/>
      <c r="DY156" s="422"/>
      <c r="DZ156" s="422"/>
      <c r="EA156" s="422"/>
      <c r="EB156" s="422"/>
      <c r="EC156" s="422"/>
      <c r="ED156" s="422"/>
      <c r="EE156" s="422"/>
      <c r="EF156" s="422"/>
      <c r="EG156" s="422"/>
      <c r="EH156" s="422"/>
      <c r="EI156" s="422"/>
      <c r="EJ156" s="422"/>
      <c r="EK156" s="422"/>
      <c r="EL156" s="422"/>
      <c r="EM156" s="422"/>
      <c r="EN156" s="422"/>
      <c r="EO156" s="422"/>
      <c r="EP156" s="422"/>
      <c r="EQ156" s="422"/>
      <c r="ER156" s="422"/>
      <c r="ES156" s="422"/>
      <c r="ET156" s="422"/>
      <c r="EU156" s="422"/>
      <c r="EV156" s="422"/>
      <c r="EW156" s="422"/>
      <c r="EX156" s="422"/>
      <c r="EY156" s="422"/>
      <c r="EZ156" s="422"/>
      <c r="FA156" s="422"/>
      <c r="FB156" s="422"/>
      <c r="FC156" s="422"/>
      <c r="FD156" s="422"/>
      <c r="FE156" s="422"/>
      <c r="FF156" s="422"/>
      <c r="FG156" s="422"/>
      <c r="FH156" s="422"/>
      <c r="FI156" s="422"/>
      <c r="FJ156" s="422"/>
      <c r="FK156" s="422"/>
      <c r="FL156" s="422"/>
      <c r="FM156" s="422"/>
      <c r="FN156" s="422"/>
      <c r="FO156" s="422"/>
      <c r="FP156" s="422"/>
      <c r="FQ156" s="422"/>
      <c r="FR156" s="422"/>
      <c r="FS156" s="422"/>
      <c r="FT156" s="422"/>
      <c r="FU156" s="422"/>
      <c r="FV156" s="422"/>
      <c r="FW156" s="422"/>
      <c r="FX156" s="422"/>
      <c r="FY156" s="422"/>
      <c r="FZ156" s="422"/>
      <c r="GA156" s="422"/>
      <c r="GB156" s="422"/>
      <c r="GC156" s="422"/>
      <c r="GD156" s="422"/>
      <c r="GE156" s="422"/>
      <c r="GF156" s="422"/>
      <c r="GG156" s="422"/>
      <c r="GH156" s="422"/>
      <c r="GI156" s="422"/>
      <c r="GJ156" s="422"/>
      <c r="GK156" s="422"/>
      <c r="GL156" s="422"/>
      <c r="GM156" s="422"/>
      <c r="GN156" s="422"/>
      <c r="GO156" s="422"/>
      <c r="GP156" s="422"/>
      <c r="GQ156" s="422"/>
      <c r="GR156" s="422"/>
      <c r="GS156" s="422"/>
      <c r="GT156" s="422"/>
      <c r="GU156" s="422"/>
      <c r="GV156" s="422"/>
      <c r="GW156" s="422"/>
      <c r="GX156" s="422"/>
      <c r="GY156" s="422"/>
      <c r="GZ156" s="422"/>
      <c r="HA156" s="422"/>
      <c r="HB156" s="422"/>
      <c r="HC156" s="422"/>
      <c r="HD156" s="422"/>
      <c r="HE156" s="422"/>
      <c r="HF156" s="422"/>
      <c r="HG156" s="422"/>
      <c r="HH156" s="422"/>
      <c r="HI156" s="422"/>
      <c r="HJ156" s="422"/>
      <c r="HK156" s="422"/>
      <c r="HL156" s="422"/>
      <c r="HM156" s="422"/>
      <c r="HN156" s="422"/>
      <c r="HO156" s="422"/>
      <c r="HP156" s="422"/>
      <c r="HQ156" s="422"/>
      <c r="HR156" s="422"/>
      <c r="HS156" s="422"/>
      <c r="HT156" s="422"/>
      <c r="HU156" s="422"/>
      <c r="HV156" s="422"/>
      <c r="HW156" s="422"/>
      <c r="HX156" s="422"/>
      <c r="HY156" s="422"/>
      <c r="HZ156" s="422"/>
      <c r="IA156" s="422"/>
      <c r="IB156" s="422"/>
      <c r="IC156" s="422"/>
      <c r="ID156" s="422"/>
      <c r="IE156" s="422"/>
      <c r="IF156" s="422"/>
      <c r="IG156" s="422"/>
      <c r="IH156" s="422"/>
      <c r="II156" s="422"/>
      <c r="IJ156" s="422"/>
      <c r="IK156" s="422"/>
      <c r="IL156" s="422"/>
      <c r="IM156" s="422"/>
      <c r="IN156" s="422"/>
      <c r="IO156" s="422"/>
      <c r="IP156" s="422"/>
    </row>
    <row r="157" spans="1:256" s="59" customFormat="1" ht="21.75" customHeight="1" x14ac:dyDescent="0.2">
      <c r="A157" s="419" t="s">
        <v>603</v>
      </c>
      <c r="B157" s="460" t="s">
        <v>604</v>
      </c>
      <c r="C157" s="455"/>
      <c r="D157" s="455"/>
      <c r="E157" s="455"/>
      <c r="F157" s="455"/>
      <c r="G157" s="455"/>
      <c r="H157" s="455"/>
      <c r="I157" s="419" t="s">
        <v>274</v>
      </c>
      <c r="J157" s="420" t="s">
        <v>598</v>
      </c>
      <c r="K157" s="421"/>
      <c r="L157" s="421"/>
      <c r="M157" s="421"/>
      <c r="N157" s="421"/>
      <c r="O157" s="421"/>
      <c r="P157" s="421"/>
      <c r="Q157" s="421"/>
      <c r="R157" s="421"/>
      <c r="S157" s="421"/>
      <c r="T157" s="421"/>
      <c r="U157" s="421"/>
      <c r="V157" s="421"/>
      <c r="W157" s="421"/>
      <c r="X157" s="421"/>
      <c r="Y157" s="421"/>
      <c r="Z157" s="421"/>
      <c r="AA157" s="421"/>
      <c r="AB157" s="421"/>
      <c r="AC157" s="421"/>
      <c r="AD157" s="421"/>
      <c r="AE157" s="421"/>
      <c r="AF157" s="421"/>
      <c r="AG157" s="421"/>
      <c r="AH157" s="421"/>
      <c r="AI157" s="422"/>
      <c r="AJ157" s="422"/>
      <c r="AK157" s="422"/>
      <c r="AL157" s="422"/>
      <c r="AM157" s="422"/>
      <c r="AN157" s="422"/>
      <c r="AO157" s="422"/>
      <c r="AP157" s="422"/>
      <c r="AQ157" s="422"/>
      <c r="AR157" s="422"/>
      <c r="AS157" s="422"/>
      <c r="AT157" s="422"/>
      <c r="AU157" s="422"/>
      <c r="AV157" s="422"/>
      <c r="AW157" s="422"/>
      <c r="AX157" s="422"/>
      <c r="AY157" s="422"/>
      <c r="AZ157" s="422"/>
      <c r="BA157" s="422"/>
      <c r="BB157" s="422"/>
      <c r="BC157" s="422"/>
      <c r="BD157" s="422"/>
      <c r="BE157" s="422"/>
      <c r="BF157" s="422"/>
      <c r="BG157" s="422"/>
      <c r="BH157" s="422"/>
      <c r="BI157" s="422"/>
      <c r="BJ157" s="422"/>
      <c r="BK157" s="422"/>
      <c r="BL157" s="422"/>
      <c r="BM157" s="422"/>
      <c r="BN157" s="422"/>
      <c r="BO157" s="422"/>
      <c r="BP157" s="422"/>
      <c r="BQ157" s="422"/>
      <c r="BR157" s="422"/>
      <c r="BS157" s="422"/>
      <c r="BT157" s="422"/>
      <c r="BU157" s="422"/>
      <c r="BV157" s="422"/>
      <c r="BW157" s="422"/>
      <c r="BX157" s="422"/>
      <c r="BY157" s="422"/>
      <c r="BZ157" s="422"/>
      <c r="CA157" s="422"/>
      <c r="CB157" s="422"/>
      <c r="CC157" s="422"/>
      <c r="CD157" s="422"/>
      <c r="CE157" s="422"/>
      <c r="CF157" s="422"/>
      <c r="CG157" s="422"/>
      <c r="CH157" s="422"/>
      <c r="CI157" s="422"/>
      <c r="CJ157" s="422"/>
      <c r="CK157" s="422"/>
      <c r="CL157" s="422"/>
      <c r="CM157" s="422"/>
      <c r="CN157" s="422"/>
      <c r="CO157" s="422"/>
      <c r="CP157" s="422"/>
      <c r="CQ157" s="422"/>
      <c r="CR157" s="422"/>
      <c r="CS157" s="422"/>
      <c r="CT157" s="422"/>
      <c r="CU157" s="422"/>
      <c r="CV157" s="422"/>
      <c r="CW157" s="422"/>
      <c r="CX157" s="422"/>
      <c r="CY157" s="422"/>
      <c r="CZ157" s="422"/>
      <c r="DA157" s="422"/>
      <c r="DB157" s="422"/>
      <c r="DC157" s="422"/>
      <c r="DD157" s="422"/>
      <c r="DE157" s="422"/>
      <c r="DF157" s="422"/>
      <c r="DG157" s="422"/>
      <c r="DH157" s="422"/>
      <c r="DI157" s="422"/>
      <c r="DJ157" s="422"/>
      <c r="DK157" s="422"/>
      <c r="DL157" s="422"/>
      <c r="DM157" s="422"/>
      <c r="DN157" s="422"/>
      <c r="DO157" s="422"/>
      <c r="DP157" s="422"/>
      <c r="DQ157" s="422"/>
      <c r="DR157" s="422"/>
      <c r="DS157" s="422"/>
      <c r="DT157" s="422"/>
      <c r="DU157" s="422"/>
      <c r="DV157" s="422"/>
      <c r="DW157" s="422"/>
      <c r="DX157" s="422"/>
      <c r="DY157" s="422"/>
      <c r="DZ157" s="422"/>
      <c r="EA157" s="422"/>
      <c r="EB157" s="422"/>
      <c r="EC157" s="422"/>
      <c r="ED157" s="422"/>
      <c r="EE157" s="422"/>
      <c r="EF157" s="422"/>
      <c r="EG157" s="422"/>
      <c r="EH157" s="422"/>
      <c r="EI157" s="422"/>
      <c r="EJ157" s="422"/>
      <c r="EK157" s="422"/>
      <c r="EL157" s="422"/>
      <c r="EM157" s="422"/>
      <c r="EN157" s="422"/>
      <c r="EO157" s="422"/>
      <c r="EP157" s="422"/>
      <c r="EQ157" s="422"/>
      <c r="ER157" s="422"/>
      <c r="ES157" s="422"/>
      <c r="ET157" s="422"/>
      <c r="EU157" s="422"/>
      <c r="EV157" s="422"/>
      <c r="EW157" s="422"/>
      <c r="EX157" s="422"/>
      <c r="EY157" s="422"/>
      <c r="EZ157" s="422"/>
      <c r="FA157" s="422"/>
      <c r="FB157" s="422"/>
      <c r="FC157" s="422"/>
      <c r="FD157" s="422"/>
      <c r="FE157" s="422"/>
      <c r="FF157" s="422"/>
      <c r="FG157" s="422"/>
      <c r="FH157" s="422"/>
      <c r="FI157" s="422"/>
      <c r="FJ157" s="422"/>
      <c r="FK157" s="422"/>
      <c r="FL157" s="422"/>
      <c r="FM157" s="422"/>
      <c r="FN157" s="422"/>
      <c r="FO157" s="422"/>
      <c r="FP157" s="422"/>
      <c r="FQ157" s="422"/>
      <c r="FR157" s="422"/>
      <c r="FS157" s="422"/>
      <c r="FT157" s="422"/>
      <c r="FU157" s="422"/>
      <c r="FV157" s="422"/>
      <c r="FW157" s="422"/>
      <c r="FX157" s="422"/>
      <c r="FY157" s="422"/>
      <c r="FZ157" s="422"/>
      <c r="GA157" s="422"/>
      <c r="GB157" s="422"/>
      <c r="GC157" s="422"/>
      <c r="GD157" s="422"/>
      <c r="GE157" s="422"/>
      <c r="GF157" s="422"/>
      <c r="GG157" s="422"/>
      <c r="GH157" s="422"/>
      <c r="GI157" s="422"/>
      <c r="GJ157" s="422"/>
      <c r="GK157" s="422"/>
      <c r="GL157" s="422"/>
      <c r="GM157" s="422"/>
      <c r="GN157" s="422"/>
      <c r="GO157" s="422"/>
      <c r="GP157" s="422"/>
      <c r="GQ157" s="422"/>
      <c r="GR157" s="422"/>
      <c r="GS157" s="422"/>
      <c r="GT157" s="422"/>
      <c r="GU157" s="422"/>
      <c r="GV157" s="422"/>
      <c r="GW157" s="422"/>
      <c r="GX157" s="422"/>
      <c r="GY157" s="422"/>
      <c r="GZ157" s="422"/>
      <c r="HA157" s="422"/>
      <c r="HB157" s="422"/>
      <c r="HC157" s="422"/>
      <c r="HD157" s="422"/>
      <c r="HE157" s="422"/>
      <c r="HF157" s="422"/>
      <c r="HG157" s="422"/>
      <c r="HH157" s="422"/>
      <c r="HI157" s="422"/>
      <c r="HJ157" s="422"/>
      <c r="HK157" s="422"/>
      <c r="HL157" s="422"/>
      <c r="HM157" s="422"/>
      <c r="HN157" s="422"/>
      <c r="HO157" s="422"/>
      <c r="HP157" s="422"/>
      <c r="HQ157" s="422"/>
      <c r="HR157" s="422"/>
      <c r="HS157" s="422"/>
      <c r="HT157" s="422"/>
      <c r="HU157" s="422"/>
      <c r="HV157" s="422"/>
      <c r="HW157" s="422"/>
      <c r="HX157" s="422"/>
      <c r="HY157" s="422"/>
      <c r="HZ157" s="422"/>
      <c r="IA157" s="422"/>
      <c r="IB157" s="422"/>
      <c r="IC157" s="422"/>
      <c r="ID157" s="422"/>
      <c r="IE157" s="422"/>
      <c r="IF157" s="422"/>
      <c r="IG157" s="422"/>
      <c r="IH157" s="422"/>
      <c r="II157" s="422"/>
      <c r="IJ157" s="422"/>
      <c r="IK157" s="422"/>
      <c r="IL157" s="422"/>
      <c r="IM157" s="422"/>
      <c r="IN157" s="422"/>
      <c r="IO157" s="422"/>
      <c r="IP157" s="422"/>
    </row>
    <row r="158" spans="1:256" s="59" customFormat="1" ht="21.75" customHeight="1" x14ac:dyDescent="0.2">
      <c r="A158" s="419" t="s">
        <v>605</v>
      </c>
      <c r="B158" s="460" t="s">
        <v>606</v>
      </c>
      <c r="C158" s="455"/>
      <c r="D158" s="455"/>
      <c r="E158" s="455"/>
      <c r="F158" s="455"/>
      <c r="G158" s="455"/>
      <c r="H158" s="455"/>
      <c r="I158" s="419" t="s">
        <v>33</v>
      </c>
      <c r="J158" s="420" t="s">
        <v>598</v>
      </c>
      <c r="K158" s="421"/>
      <c r="L158" s="421"/>
      <c r="M158" s="421"/>
      <c r="N158" s="421"/>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2"/>
      <c r="AJ158" s="422"/>
      <c r="AK158" s="422"/>
      <c r="AL158" s="422"/>
      <c r="AM158" s="422"/>
      <c r="AN158" s="422"/>
      <c r="AO158" s="422"/>
      <c r="AP158" s="422"/>
      <c r="AQ158" s="422"/>
      <c r="AR158" s="422"/>
      <c r="AS158" s="422"/>
      <c r="AT158" s="422"/>
      <c r="AU158" s="422"/>
      <c r="AV158" s="422"/>
      <c r="AW158" s="422"/>
      <c r="AX158" s="422"/>
      <c r="AY158" s="422"/>
      <c r="AZ158" s="422"/>
      <c r="BA158" s="422"/>
      <c r="BB158" s="422"/>
      <c r="BC158" s="422"/>
      <c r="BD158" s="422"/>
      <c r="BE158" s="422"/>
      <c r="BF158" s="422"/>
      <c r="BG158" s="422"/>
      <c r="BH158" s="422"/>
      <c r="BI158" s="422"/>
      <c r="BJ158" s="422"/>
      <c r="BK158" s="422"/>
      <c r="BL158" s="422"/>
      <c r="BM158" s="422"/>
      <c r="BN158" s="422"/>
      <c r="BO158" s="422"/>
      <c r="BP158" s="422"/>
      <c r="BQ158" s="422"/>
      <c r="BR158" s="422"/>
      <c r="BS158" s="422"/>
      <c r="BT158" s="422"/>
      <c r="BU158" s="422"/>
      <c r="BV158" s="422"/>
      <c r="BW158" s="422"/>
      <c r="BX158" s="422"/>
      <c r="BY158" s="422"/>
      <c r="BZ158" s="422"/>
      <c r="CA158" s="422"/>
      <c r="CB158" s="422"/>
      <c r="CC158" s="422"/>
      <c r="CD158" s="422"/>
      <c r="CE158" s="422"/>
      <c r="CF158" s="422"/>
      <c r="CG158" s="422"/>
      <c r="CH158" s="422"/>
      <c r="CI158" s="422"/>
      <c r="CJ158" s="422"/>
      <c r="CK158" s="422"/>
      <c r="CL158" s="422"/>
      <c r="CM158" s="422"/>
      <c r="CN158" s="422"/>
      <c r="CO158" s="422"/>
      <c r="CP158" s="422"/>
      <c r="CQ158" s="422"/>
      <c r="CR158" s="422"/>
      <c r="CS158" s="422"/>
      <c r="CT158" s="422"/>
      <c r="CU158" s="422"/>
      <c r="CV158" s="422"/>
      <c r="CW158" s="422"/>
      <c r="CX158" s="422"/>
      <c r="CY158" s="422"/>
      <c r="CZ158" s="422"/>
      <c r="DA158" s="422"/>
      <c r="DB158" s="422"/>
      <c r="DC158" s="422"/>
      <c r="DD158" s="422"/>
      <c r="DE158" s="422"/>
      <c r="DF158" s="422"/>
      <c r="DG158" s="422"/>
      <c r="DH158" s="422"/>
      <c r="DI158" s="422"/>
      <c r="DJ158" s="422"/>
      <c r="DK158" s="422"/>
      <c r="DL158" s="422"/>
      <c r="DM158" s="422"/>
      <c r="DN158" s="422"/>
      <c r="DO158" s="422"/>
      <c r="DP158" s="422"/>
      <c r="DQ158" s="422"/>
      <c r="DR158" s="422"/>
      <c r="DS158" s="422"/>
      <c r="DT158" s="422"/>
      <c r="DU158" s="422"/>
      <c r="DV158" s="422"/>
      <c r="DW158" s="422"/>
      <c r="DX158" s="422"/>
      <c r="DY158" s="422"/>
      <c r="DZ158" s="422"/>
      <c r="EA158" s="422"/>
      <c r="EB158" s="422"/>
      <c r="EC158" s="422"/>
      <c r="ED158" s="422"/>
      <c r="EE158" s="422"/>
      <c r="EF158" s="422"/>
      <c r="EG158" s="422"/>
      <c r="EH158" s="422"/>
      <c r="EI158" s="422"/>
      <c r="EJ158" s="422"/>
      <c r="EK158" s="422"/>
      <c r="EL158" s="422"/>
      <c r="EM158" s="422"/>
      <c r="EN158" s="422"/>
      <c r="EO158" s="422"/>
      <c r="EP158" s="422"/>
      <c r="EQ158" s="422"/>
      <c r="ER158" s="422"/>
      <c r="ES158" s="422"/>
      <c r="ET158" s="422"/>
      <c r="EU158" s="422"/>
      <c r="EV158" s="422"/>
      <c r="EW158" s="422"/>
      <c r="EX158" s="422"/>
      <c r="EY158" s="422"/>
      <c r="EZ158" s="422"/>
      <c r="FA158" s="422"/>
      <c r="FB158" s="422"/>
      <c r="FC158" s="422"/>
      <c r="FD158" s="422"/>
      <c r="FE158" s="422"/>
      <c r="FF158" s="422"/>
      <c r="FG158" s="422"/>
      <c r="FH158" s="422"/>
      <c r="FI158" s="422"/>
      <c r="FJ158" s="422"/>
      <c r="FK158" s="422"/>
      <c r="FL158" s="422"/>
      <c r="FM158" s="422"/>
      <c r="FN158" s="422"/>
      <c r="FO158" s="422"/>
      <c r="FP158" s="422"/>
      <c r="FQ158" s="422"/>
      <c r="FR158" s="422"/>
      <c r="FS158" s="422"/>
      <c r="FT158" s="422"/>
      <c r="FU158" s="422"/>
      <c r="FV158" s="422"/>
      <c r="FW158" s="422"/>
      <c r="FX158" s="422"/>
      <c r="FY158" s="422"/>
      <c r="FZ158" s="422"/>
      <c r="GA158" s="422"/>
      <c r="GB158" s="422"/>
      <c r="GC158" s="422"/>
      <c r="GD158" s="422"/>
      <c r="GE158" s="422"/>
      <c r="GF158" s="422"/>
      <c r="GG158" s="422"/>
      <c r="GH158" s="422"/>
      <c r="GI158" s="422"/>
      <c r="GJ158" s="422"/>
      <c r="GK158" s="422"/>
      <c r="GL158" s="422"/>
      <c r="GM158" s="422"/>
      <c r="GN158" s="422"/>
      <c r="GO158" s="422"/>
      <c r="GP158" s="422"/>
      <c r="GQ158" s="422"/>
      <c r="GR158" s="422"/>
      <c r="GS158" s="422"/>
      <c r="GT158" s="422"/>
      <c r="GU158" s="422"/>
      <c r="GV158" s="422"/>
      <c r="GW158" s="422"/>
      <c r="GX158" s="422"/>
      <c r="GY158" s="422"/>
      <c r="GZ158" s="422"/>
      <c r="HA158" s="422"/>
      <c r="HB158" s="422"/>
      <c r="HC158" s="422"/>
      <c r="HD158" s="422"/>
      <c r="HE158" s="422"/>
      <c r="HF158" s="422"/>
      <c r="HG158" s="422"/>
      <c r="HH158" s="422"/>
      <c r="HI158" s="422"/>
      <c r="HJ158" s="422"/>
      <c r="HK158" s="422"/>
      <c r="HL158" s="422"/>
      <c r="HM158" s="422"/>
      <c r="HN158" s="422"/>
      <c r="HO158" s="422"/>
      <c r="HP158" s="422"/>
      <c r="HQ158" s="422"/>
      <c r="HR158" s="422"/>
      <c r="HS158" s="422"/>
      <c r="HT158" s="422"/>
      <c r="HU158" s="422"/>
      <c r="HV158" s="422"/>
      <c r="HW158" s="422"/>
      <c r="HX158" s="422"/>
      <c r="HY158" s="422"/>
      <c r="HZ158" s="422"/>
      <c r="IA158" s="422"/>
      <c r="IB158" s="422"/>
      <c r="IC158" s="422"/>
      <c r="ID158" s="422"/>
      <c r="IE158" s="422"/>
      <c r="IF158" s="422"/>
      <c r="IG158" s="422"/>
      <c r="IH158" s="422"/>
      <c r="II158" s="422"/>
      <c r="IJ158" s="422"/>
      <c r="IK158" s="422"/>
      <c r="IL158" s="422"/>
      <c r="IM158" s="422"/>
      <c r="IN158" s="422"/>
      <c r="IO158" s="422"/>
      <c r="IP158" s="422"/>
    </row>
    <row r="159" spans="1:256" s="59" customFormat="1" ht="21.75" customHeight="1" x14ac:dyDescent="0.2">
      <c r="A159" s="419" t="s">
        <v>607</v>
      </c>
      <c r="B159" s="460" t="s">
        <v>608</v>
      </c>
      <c r="C159" s="455"/>
      <c r="D159" s="455"/>
      <c r="E159" s="455"/>
      <c r="F159" s="455"/>
      <c r="G159" s="455"/>
      <c r="H159" s="455"/>
      <c r="I159" s="419" t="s">
        <v>33</v>
      </c>
      <c r="J159" s="420" t="s">
        <v>598</v>
      </c>
      <c r="K159" s="421"/>
      <c r="L159" s="421"/>
      <c r="M159" s="421"/>
      <c r="N159" s="421"/>
      <c r="O159" s="421"/>
      <c r="P159" s="421"/>
      <c r="Q159" s="421"/>
      <c r="R159" s="421"/>
      <c r="S159" s="421"/>
      <c r="T159" s="421"/>
      <c r="U159" s="421"/>
      <c r="V159" s="421"/>
      <c r="W159" s="421"/>
      <c r="X159" s="421"/>
      <c r="Y159" s="421"/>
      <c r="Z159" s="421"/>
      <c r="AA159" s="421"/>
      <c r="AB159" s="421"/>
      <c r="AC159" s="421"/>
      <c r="AD159" s="421"/>
      <c r="AE159" s="421"/>
      <c r="AF159" s="421"/>
      <c r="AG159" s="421"/>
      <c r="AH159" s="421"/>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422"/>
      <c r="BM159" s="422"/>
      <c r="BN159" s="422"/>
      <c r="BO159" s="422"/>
      <c r="BP159" s="422"/>
      <c r="BQ159" s="422"/>
      <c r="BR159" s="422"/>
      <c r="BS159" s="422"/>
      <c r="BT159" s="422"/>
      <c r="BU159" s="422"/>
      <c r="BV159" s="422"/>
      <c r="BW159" s="422"/>
      <c r="BX159" s="422"/>
      <c r="BY159" s="422"/>
      <c r="BZ159" s="422"/>
      <c r="CA159" s="422"/>
      <c r="CB159" s="422"/>
      <c r="CC159" s="422"/>
      <c r="CD159" s="422"/>
      <c r="CE159" s="422"/>
      <c r="CF159" s="422"/>
      <c r="CG159" s="422"/>
      <c r="CH159" s="422"/>
      <c r="CI159" s="422"/>
      <c r="CJ159" s="422"/>
      <c r="CK159" s="422"/>
      <c r="CL159" s="422"/>
      <c r="CM159" s="422"/>
      <c r="CN159" s="422"/>
      <c r="CO159" s="422"/>
      <c r="CP159" s="422"/>
      <c r="CQ159" s="422"/>
      <c r="CR159" s="422"/>
      <c r="CS159" s="422"/>
      <c r="CT159" s="422"/>
      <c r="CU159" s="422"/>
      <c r="CV159" s="422"/>
      <c r="CW159" s="422"/>
      <c r="CX159" s="422"/>
      <c r="CY159" s="422"/>
      <c r="CZ159" s="422"/>
      <c r="DA159" s="422"/>
      <c r="DB159" s="422"/>
      <c r="DC159" s="422"/>
      <c r="DD159" s="422"/>
      <c r="DE159" s="422"/>
      <c r="DF159" s="422"/>
      <c r="DG159" s="422"/>
      <c r="DH159" s="422"/>
      <c r="DI159" s="422"/>
      <c r="DJ159" s="422"/>
      <c r="DK159" s="422"/>
      <c r="DL159" s="422"/>
      <c r="DM159" s="422"/>
      <c r="DN159" s="422"/>
      <c r="DO159" s="422"/>
      <c r="DP159" s="422"/>
      <c r="DQ159" s="422"/>
      <c r="DR159" s="422"/>
      <c r="DS159" s="422"/>
      <c r="DT159" s="422"/>
      <c r="DU159" s="422"/>
      <c r="DV159" s="422"/>
      <c r="DW159" s="422"/>
      <c r="DX159" s="422"/>
      <c r="DY159" s="422"/>
      <c r="DZ159" s="422"/>
      <c r="EA159" s="422"/>
      <c r="EB159" s="422"/>
      <c r="EC159" s="422"/>
      <c r="ED159" s="422"/>
      <c r="EE159" s="422"/>
      <c r="EF159" s="422"/>
      <c r="EG159" s="422"/>
      <c r="EH159" s="422"/>
      <c r="EI159" s="422"/>
      <c r="EJ159" s="422"/>
      <c r="EK159" s="422"/>
      <c r="EL159" s="422"/>
      <c r="EM159" s="422"/>
      <c r="EN159" s="422"/>
      <c r="EO159" s="422"/>
      <c r="EP159" s="422"/>
      <c r="EQ159" s="422"/>
      <c r="ER159" s="422"/>
      <c r="ES159" s="422"/>
      <c r="ET159" s="422"/>
      <c r="EU159" s="422"/>
      <c r="EV159" s="422"/>
      <c r="EW159" s="422"/>
      <c r="EX159" s="422"/>
      <c r="EY159" s="422"/>
      <c r="EZ159" s="422"/>
      <c r="FA159" s="422"/>
      <c r="FB159" s="422"/>
      <c r="FC159" s="422"/>
      <c r="FD159" s="422"/>
      <c r="FE159" s="422"/>
      <c r="FF159" s="422"/>
      <c r="FG159" s="422"/>
      <c r="FH159" s="422"/>
      <c r="FI159" s="422"/>
      <c r="FJ159" s="422"/>
      <c r="FK159" s="422"/>
      <c r="FL159" s="422"/>
      <c r="FM159" s="422"/>
      <c r="FN159" s="422"/>
      <c r="FO159" s="422"/>
      <c r="FP159" s="422"/>
      <c r="FQ159" s="422"/>
      <c r="FR159" s="422"/>
      <c r="FS159" s="422"/>
      <c r="FT159" s="422"/>
      <c r="FU159" s="422"/>
      <c r="FV159" s="422"/>
      <c r="FW159" s="422"/>
      <c r="FX159" s="422"/>
      <c r="FY159" s="422"/>
      <c r="FZ159" s="422"/>
      <c r="GA159" s="422"/>
      <c r="GB159" s="422"/>
      <c r="GC159" s="422"/>
      <c r="GD159" s="422"/>
      <c r="GE159" s="422"/>
      <c r="GF159" s="422"/>
      <c r="GG159" s="422"/>
      <c r="GH159" s="422"/>
      <c r="GI159" s="422"/>
      <c r="GJ159" s="422"/>
      <c r="GK159" s="422"/>
      <c r="GL159" s="422"/>
      <c r="GM159" s="422"/>
      <c r="GN159" s="422"/>
      <c r="GO159" s="422"/>
      <c r="GP159" s="422"/>
      <c r="GQ159" s="422"/>
      <c r="GR159" s="422"/>
      <c r="GS159" s="422"/>
      <c r="GT159" s="422"/>
      <c r="GU159" s="422"/>
      <c r="GV159" s="422"/>
      <c r="GW159" s="422"/>
      <c r="GX159" s="422"/>
      <c r="GY159" s="422"/>
      <c r="GZ159" s="422"/>
      <c r="HA159" s="422"/>
      <c r="HB159" s="422"/>
      <c r="HC159" s="422"/>
      <c r="HD159" s="422"/>
      <c r="HE159" s="422"/>
      <c r="HF159" s="422"/>
      <c r="HG159" s="422"/>
      <c r="HH159" s="422"/>
      <c r="HI159" s="422"/>
      <c r="HJ159" s="422"/>
      <c r="HK159" s="422"/>
      <c r="HL159" s="422"/>
      <c r="HM159" s="422"/>
      <c r="HN159" s="422"/>
      <c r="HO159" s="422"/>
      <c r="HP159" s="422"/>
      <c r="HQ159" s="422"/>
      <c r="HR159" s="422"/>
      <c r="HS159" s="422"/>
      <c r="HT159" s="422"/>
      <c r="HU159" s="422"/>
      <c r="HV159" s="422"/>
      <c r="HW159" s="422"/>
      <c r="HX159" s="422"/>
      <c r="HY159" s="422"/>
      <c r="HZ159" s="422"/>
      <c r="IA159" s="422"/>
      <c r="IB159" s="422"/>
      <c r="IC159" s="422"/>
      <c r="ID159" s="422"/>
      <c r="IE159" s="422"/>
      <c r="IF159" s="422"/>
      <c r="IG159" s="422"/>
      <c r="IH159" s="422"/>
      <c r="II159" s="422"/>
      <c r="IJ159" s="422"/>
      <c r="IK159" s="422"/>
      <c r="IL159" s="422"/>
      <c r="IM159" s="422"/>
      <c r="IN159" s="422"/>
      <c r="IO159" s="422"/>
      <c r="IP159" s="422"/>
    </row>
    <row r="160" spans="1:256" s="59" customFormat="1" ht="21.75" customHeight="1" x14ac:dyDescent="0.2">
      <c r="A160" s="419" t="s">
        <v>609</v>
      </c>
      <c r="B160" s="460" t="s">
        <v>610</v>
      </c>
      <c r="C160" s="455"/>
      <c r="D160" s="455"/>
      <c r="E160" s="455"/>
      <c r="F160" s="455"/>
      <c r="G160" s="455"/>
      <c r="H160" s="455"/>
      <c r="I160" s="419" t="s">
        <v>33</v>
      </c>
      <c r="J160" s="420" t="s">
        <v>598</v>
      </c>
      <c r="K160" s="421"/>
      <c r="L160" s="421"/>
      <c r="M160" s="421"/>
      <c r="N160" s="421"/>
      <c r="O160" s="421"/>
      <c r="P160" s="421"/>
      <c r="Q160" s="421"/>
      <c r="R160" s="421"/>
      <c r="S160" s="421"/>
      <c r="T160" s="421"/>
      <c r="U160" s="421"/>
      <c r="V160" s="421"/>
      <c r="W160" s="421"/>
      <c r="X160" s="421"/>
      <c r="Y160" s="421"/>
      <c r="Z160" s="421"/>
      <c r="AA160" s="421"/>
      <c r="AB160" s="421"/>
      <c r="AC160" s="421"/>
      <c r="AD160" s="421"/>
      <c r="AE160" s="421"/>
      <c r="AF160" s="421"/>
      <c r="AG160" s="421"/>
      <c r="AH160" s="421"/>
      <c r="AI160" s="422"/>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2"/>
      <c r="BG160" s="422"/>
      <c r="BH160" s="422"/>
      <c r="BI160" s="422"/>
      <c r="BJ160" s="422"/>
      <c r="BK160" s="422"/>
      <c r="BL160" s="422"/>
      <c r="BM160" s="422"/>
      <c r="BN160" s="422"/>
      <c r="BO160" s="422"/>
      <c r="BP160" s="422"/>
      <c r="BQ160" s="422"/>
      <c r="BR160" s="422"/>
      <c r="BS160" s="422"/>
      <c r="BT160" s="422"/>
      <c r="BU160" s="422"/>
      <c r="BV160" s="422"/>
      <c r="BW160" s="422"/>
      <c r="BX160" s="422"/>
      <c r="BY160" s="422"/>
      <c r="BZ160" s="422"/>
      <c r="CA160" s="422"/>
      <c r="CB160" s="422"/>
      <c r="CC160" s="422"/>
      <c r="CD160" s="422"/>
      <c r="CE160" s="422"/>
      <c r="CF160" s="422"/>
      <c r="CG160" s="422"/>
      <c r="CH160" s="422"/>
      <c r="CI160" s="422"/>
      <c r="CJ160" s="422"/>
      <c r="CK160" s="422"/>
      <c r="CL160" s="422"/>
      <c r="CM160" s="422"/>
      <c r="CN160" s="422"/>
      <c r="CO160" s="422"/>
      <c r="CP160" s="422"/>
      <c r="CQ160" s="422"/>
      <c r="CR160" s="422"/>
      <c r="CS160" s="422"/>
      <c r="CT160" s="422"/>
      <c r="CU160" s="422"/>
      <c r="CV160" s="422"/>
      <c r="CW160" s="422"/>
      <c r="CX160" s="422"/>
      <c r="CY160" s="422"/>
      <c r="CZ160" s="422"/>
      <c r="DA160" s="422"/>
      <c r="DB160" s="422"/>
      <c r="DC160" s="422"/>
      <c r="DD160" s="422"/>
      <c r="DE160" s="422"/>
      <c r="DF160" s="422"/>
      <c r="DG160" s="422"/>
      <c r="DH160" s="422"/>
      <c r="DI160" s="422"/>
      <c r="DJ160" s="422"/>
      <c r="DK160" s="422"/>
      <c r="DL160" s="422"/>
      <c r="DM160" s="422"/>
      <c r="DN160" s="422"/>
      <c r="DO160" s="422"/>
      <c r="DP160" s="422"/>
      <c r="DQ160" s="422"/>
      <c r="DR160" s="422"/>
      <c r="DS160" s="422"/>
      <c r="DT160" s="422"/>
      <c r="DU160" s="422"/>
      <c r="DV160" s="422"/>
      <c r="DW160" s="422"/>
      <c r="DX160" s="422"/>
      <c r="DY160" s="422"/>
      <c r="DZ160" s="422"/>
      <c r="EA160" s="422"/>
      <c r="EB160" s="422"/>
      <c r="EC160" s="422"/>
      <c r="ED160" s="422"/>
      <c r="EE160" s="422"/>
      <c r="EF160" s="422"/>
      <c r="EG160" s="422"/>
      <c r="EH160" s="422"/>
      <c r="EI160" s="422"/>
      <c r="EJ160" s="422"/>
      <c r="EK160" s="422"/>
      <c r="EL160" s="422"/>
      <c r="EM160" s="422"/>
      <c r="EN160" s="422"/>
      <c r="EO160" s="422"/>
      <c r="EP160" s="422"/>
      <c r="EQ160" s="422"/>
      <c r="ER160" s="422"/>
      <c r="ES160" s="422"/>
      <c r="ET160" s="422"/>
      <c r="EU160" s="422"/>
      <c r="EV160" s="422"/>
      <c r="EW160" s="422"/>
      <c r="EX160" s="422"/>
      <c r="EY160" s="422"/>
      <c r="EZ160" s="422"/>
      <c r="FA160" s="422"/>
      <c r="FB160" s="422"/>
      <c r="FC160" s="422"/>
      <c r="FD160" s="422"/>
      <c r="FE160" s="422"/>
      <c r="FF160" s="422"/>
      <c r="FG160" s="422"/>
      <c r="FH160" s="422"/>
      <c r="FI160" s="422"/>
      <c r="FJ160" s="422"/>
      <c r="FK160" s="422"/>
      <c r="FL160" s="422"/>
      <c r="FM160" s="422"/>
      <c r="FN160" s="422"/>
      <c r="FO160" s="422"/>
      <c r="FP160" s="422"/>
      <c r="FQ160" s="422"/>
      <c r="FR160" s="422"/>
      <c r="FS160" s="422"/>
      <c r="FT160" s="422"/>
      <c r="FU160" s="422"/>
      <c r="FV160" s="422"/>
      <c r="FW160" s="422"/>
      <c r="FX160" s="422"/>
      <c r="FY160" s="422"/>
      <c r="FZ160" s="422"/>
      <c r="GA160" s="422"/>
      <c r="GB160" s="422"/>
      <c r="GC160" s="422"/>
      <c r="GD160" s="422"/>
      <c r="GE160" s="422"/>
      <c r="GF160" s="422"/>
      <c r="GG160" s="422"/>
      <c r="GH160" s="422"/>
      <c r="GI160" s="422"/>
      <c r="GJ160" s="422"/>
      <c r="GK160" s="422"/>
      <c r="GL160" s="422"/>
      <c r="GM160" s="422"/>
      <c r="GN160" s="422"/>
      <c r="GO160" s="422"/>
      <c r="GP160" s="422"/>
      <c r="GQ160" s="422"/>
      <c r="GR160" s="422"/>
      <c r="GS160" s="422"/>
      <c r="GT160" s="422"/>
      <c r="GU160" s="422"/>
      <c r="GV160" s="422"/>
      <c r="GW160" s="422"/>
      <c r="GX160" s="422"/>
      <c r="GY160" s="422"/>
      <c r="GZ160" s="422"/>
      <c r="HA160" s="422"/>
      <c r="HB160" s="422"/>
      <c r="HC160" s="422"/>
      <c r="HD160" s="422"/>
      <c r="HE160" s="422"/>
      <c r="HF160" s="422"/>
      <c r="HG160" s="422"/>
      <c r="HH160" s="422"/>
      <c r="HI160" s="422"/>
      <c r="HJ160" s="422"/>
      <c r="HK160" s="422"/>
      <c r="HL160" s="422"/>
      <c r="HM160" s="422"/>
      <c r="HN160" s="422"/>
      <c r="HO160" s="422"/>
      <c r="HP160" s="422"/>
      <c r="HQ160" s="422"/>
      <c r="HR160" s="422"/>
      <c r="HS160" s="422"/>
      <c r="HT160" s="422"/>
      <c r="HU160" s="422"/>
      <c r="HV160" s="422"/>
      <c r="HW160" s="422"/>
      <c r="HX160" s="422"/>
      <c r="HY160" s="422"/>
      <c r="HZ160" s="422"/>
      <c r="IA160" s="422"/>
      <c r="IB160" s="422"/>
      <c r="IC160" s="422"/>
      <c r="ID160" s="422"/>
      <c r="IE160" s="422"/>
      <c r="IF160" s="422"/>
      <c r="IG160" s="422"/>
      <c r="IH160" s="422"/>
      <c r="II160" s="422"/>
      <c r="IJ160" s="422"/>
      <c r="IK160" s="422"/>
      <c r="IL160" s="422"/>
      <c r="IM160" s="422"/>
      <c r="IN160" s="422"/>
      <c r="IO160" s="422"/>
      <c r="IP160" s="422"/>
    </row>
    <row r="161" spans="1:250" s="59" customFormat="1" ht="21.75" customHeight="1" x14ac:dyDescent="0.2">
      <c r="A161" s="419" t="s">
        <v>611</v>
      </c>
      <c r="B161" s="460" t="s">
        <v>612</v>
      </c>
      <c r="C161" s="455"/>
      <c r="D161" s="455"/>
      <c r="E161" s="455"/>
      <c r="F161" s="455"/>
      <c r="G161" s="455"/>
      <c r="H161" s="455"/>
      <c r="I161" s="419" t="s">
        <v>33</v>
      </c>
      <c r="J161" s="420" t="s">
        <v>598</v>
      </c>
      <c r="K161" s="421"/>
      <c r="L161" s="421"/>
      <c r="M161" s="421"/>
      <c r="N161" s="421"/>
      <c r="O161" s="421"/>
      <c r="P161" s="421"/>
      <c r="Q161" s="421"/>
      <c r="R161" s="421"/>
      <c r="S161" s="421"/>
      <c r="T161" s="421"/>
      <c r="U161" s="421"/>
      <c r="V161" s="421"/>
      <c r="W161" s="421"/>
      <c r="X161" s="421"/>
      <c r="Y161" s="421"/>
      <c r="Z161" s="421"/>
      <c r="AA161" s="421"/>
      <c r="AB161" s="421"/>
      <c r="AC161" s="421"/>
      <c r="AD161" s="421"/>
      <c r="AE161" s="421"/>
      <c r="AF161" s="421"/>
      <c r="AG161" s="421"/>
      <c r="AH161" s="421"/>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422"/>
      <c r="BM161" s="422"/>
      <c r="BN161" s="422"/>
      <c r="BO161" s="422"/>
      <c r="BP161" s="422"/>
      <c r="BQ161" s="422"/>
      <c r="BR161" s="422"/>
      <c r="BS161" s="422"/>
      <c r="BT161" s="422"/>
      <c r="BU161" s="422"/>
      <c r="BV161" s="422"/>
      <c r="BW161" s="422"/>
      <c r="BX161" s="422"/>
      <c r="BY161" s="422"/>
      <c r="BZ161" s="422"/>
      <c r="CA161" s="422"/>
      <c r="CB161" s="422"/>
      <c r="CC161" s="422"/>
      <c r="CD161" s="422"/>
      <c r="CE161" s="422"/>
      <c r="CF161" s="422"/>
      <c r="CG161" s="422"/>
      <c r="CH161" s="422"/>
      <c r="CI161" s="422"/>
      <c r="CJ161" s="422"/>
      <c r="CK161" s="422"/>
      <c r="CL161" s="422"/>
      <c r="CM161" s="422"/>
      <c r="CN161" s="422"/>
      <c r="CO161" s="422"/>
      <c r="CP161" s="422"/>
      <c r="CQ161" s="422"/>
      <c r="CR161" s="422"/>
      <c r="CS161" s="422"/>
      <c r="CT161" s="422"/>
      <c r="CU161" s="422"/>
      <c r="CV161" s="422"/>
      <c r="CW161" s="422"/>
      <c r="CX161" s="422"/>
      <c r="CY161" s="422"/>
      <c r="CZ161" s="422"/>
      <c r="DA161" s="422"/>
      <c r="DB161" s="422"/>
      <c r="DC161" s="422"/>
      <c r="DD161" s="422"/>
      <c r="DE161" s="422"/>
      <c r="DF161" s="422"/>
      <c r="DG161" s="422"/>
      <c r="DH161" s="422"/>
      <c r="DI161" s="422"/>
      <c r="DJ161" s="422"/>
      <c r="DK161" s="422"/>
      <c r="DL161" s="422"/>
      <c r="DM161" s="422"/>
      <c r="DN161" s="422"/>
      <c r="DO161" s="422"/>
      <c r="DP161" s="422"/>
      <c r="DQ161" s="422"/>
      <c r="DR161" s="422"/>
      <c r="DS161" s="422"/>
      <c r="DT161" s="422"/>
      <c r="DU161" s="422"/>
      <c r="DV161" s="422"/>
      <c r="DW161" s="422"/>
      <c r="DX161" s="422"/>
      <c r="DY161" s="422"/>
      <c r="DZ161" s="422"/>
      <c r="EA161" s="422"/>
      <c r="EB161" s="422"/>
      <c r="EC161" s="422"/>
      <c r="ED161" s="422"/>
      <c r="EE161" s="422"/>
      <c r="EF161" s="422"/>
      <c r="EG161" s="422"/>
      <c r="EH161" s="422"/>
      <c r="EI161" s="422"/>
      <c r="EJ161" s="422"/>
      <c r="EK161" s="422"/>
      <c r="EL161" s="422"/>
      <c r="EM161" s="422"/>
      <c r="EN161" s="422"/>
      <c r="EO161" s="422"/>
      <c r="EP161" s="422"/>
      <c r="EQ161" s="422"/>
      <c r="ER161" s="422"/>
      <c r="ES161" s="422"/>
      <c r="ET161" s="422"/>
      <c r="EU161" s="422"/>
      <c r="EV161" s="422"/>
      <c r="EW161" s="422"/>
      <c r="EX161" s="422"/>
      <c r="EY161" s="422"/>
      <c r="EZ161" s="422"/>
      <c r="FA161" s="422"/>
      <c r="FB161" s="422"/>
      <c r="FC161" s="422"/>
      <c r="FD161" s="422"/>
      <c r="FE161" s="422"/>
      <c r="FF161" s="422"/>
      <c r="FG161" s="422"/>
      <c r="FH161" s="422"/>
      <c r="FI161" s="422"/>
      <c r="FJ161" s="422"/>
      <c r="FK161" s="422"/>
      <c r="FL161" s="422"/>
      <c r="FM161" s="422"/>
      <c r="FN161" s="422"/>
      <c r="FO161" s="422"/>
      <c r="FP161" s="422"/>
      <c r="FQ161" s="422"/>
      <c r="FR161" s="422"/>
      <c r="FS161" s="422"/>
      <c r="FT161" s="422"/>
      <c r="FU161" s="422"/>
      <c r="FV161" s="422"/>
      <c r="FW161" s="422"/>
      <c r="FX161" s="422"/>
      <c r="FY161" s="422"/>
      <c r="FZ161" s="422"/>
      <c r="GA161" s="422"/>
      <c r="GB161" s="422"/>
      <c r="GC161" s="422"/>
      <c r="GD161" s="422"/>
      <c r="GE161" s="422"/>
      <c r="GF161" s="422"/>
      <c r="GG161" s="422"/>
      <c r="GH161" s="422"/>
      <c r="GI161" s="422"/>
      <c r="GJ161" s="422"/>
      <c r="GK161" s="422"/>
      <c r="GL161" s="422"/>
      <c r="GM161" s="422"/>
      <c r="GN161" s="422"/>
      <c r="GO161" s="422"/>
      <c r="GP161" s="422"/>
      <c r="GQ161" s="422"/>
      <c r="GR161" s="422"/>
      <c r="GS161" s="422"/>
      <c r="GT161" s="422"/>
      <c r="GU161" s="422"/>
      <c r="GV161" s="422"/>
      <c r="GW161" s="422"/>
      <c r="GX161" s="422"/>
      <c r="GY161" s="422"/>
      <c r="GZ161" s="422"/>
      <c r="HA161" s="422"/>
      <c r="HB161" s="422"/>
      <c r="HC161" s="422"/>
      <c r="HD161" s="422"/>
      <c r="HE161" s="422"/>
      <c r="HF161" s="422"/>
      <c r="HG161" s="422"/>
      <c r="HH161" s="422"/>
      <c r="HI161" s="422"/>
      <c r="HJ161" s="422"/>
      <c r="HK161" s="422"/>
      <c r="HL161" s="422"/>
      <c r="HM161" s="422"/>
      <c r="HN161" s="422"/>
      <c r="HO161" s="422"/>
      <c r="HP161" s="422"/>
      <c r="HQ161" s="422"/>
      <c r="HR161" s="422"/>
      <c r="HS161" s="422"/>
      <c r="HT161" s="422"/>
      <c r="HU161" s="422"/>
      <c r="HV161" s="422"/>
      <c r="HW161" s="422"/>
      <c r="HX161" s="422"/>
      <c r="HY161" s="422"/>
      <c r="HZ161" s="422"/>
      <c r="IA161" s="422"/>
      <c r="IB161" s="422"/>
      <c r="IC161" s="422"/>
      <c r="ID161" s="422"/>
      <c r="IE161" s="422"/>
      <c r="IF161" s="422"/>
      <c r="IG161" s="422"/>
      <c r="IH161" s="422"/>
      <c r="II161" s="422"/>
      <c r="IJ161" s="422"/>
      <c r="IK161" s="422"/>
      <c r="IL161" s="422"/>
      <c r="IM161" s="422"/>
      <c r="IN161" s="422"/>
      <c r="IO161" s="422"/>
      <c r="IP161" s="422"/>
    </row>
    <row r="162" spans="1:250" s="59" customFormat="1" ht="21.75" customHeight="1" x14ac:dyDescent="0.2">
      <c r="A162" s="419" t="s">
        <v>273</v>
      </c>
      <c r="B162" s="460" t="s">
        <v>613</v>
      </c>
      <c r="C162" s="455"/>
      <c r="D162" s="455"/>
      <c r="E162" s="455"/>
      <c r="F162" s="455"/>
      <c r="G162" s="455"/>
      <c r="H162" s="455"/>
      <c r="I162" s="419" t="s">
        <v>32</v>
      </c>
      <c r="J162" s="419" t="s">
        <v>272</v>
      </c>
      <c r="K162" s="421"/>
      <c r="L162" s="421"/>
      <c r="M162" s="421"/>
      <c r="N162" s="421"/>
      <c r="O162" s="421"/>
      <c r="P162" s="421"/>
      <c r="Q162" s="421"/>
      <c r="R162" s="421"/>
      <c r="S162" s="421"/>
      <c r="T162" s="421"/>
      <c r="U162" s="421"/>
      <c r="V162" s="421"/>
      <c r="W162" s="421"/>
      <c r="X162" s="421"/>
      <c r="Y162" s="421"/>
      <c r="Z162" s="421"/>
      <c r="AA162" s="421"/>
      <c r="AB162" s="421"/>
      <c r="AC162" s="421"/>
      <c r="AD162" s="421"/>
      <c r="AE162" s="421"/>
      <c r="AF162" s="421"/>
      <c r="AG162" s="421"/>
      <c r="AH162" s="421"/>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22"/>
      <c r="BO162" s="422"/>
      <c r="BP162" s="422"/>
      <c r="BQ162" s="422"/>
      <c r="BR162" s="422"/>
      <c r="BS162" s="422"/>
      <c r="BT162" s="422"/>
      <c r="BU162" s="422"/>
      <c r="BV162" s="422"/>
      <c r="BW162" s="422"/>
      <c r="BX162" s="422"/>
      <c r="BY162" s="422"/>
      <c r="BZ162" s="422"/>
      <c r="CA162" s="422"/>
      <c r="CB162" s="422"/>
      <c r="CC162" s="422"/>
      <c r="CD162" s="422"/>
      <c r="CE162" s="422"/>
      <c r="CF162" s="422"/>
      <c r="CG162" s="422"/>
      <c r="CH162" s="422"/>
      <c r="CI162" s="422"/>
      <c r="CJ162" s="422"/>
      <c r="CK162" s="422"/>
      <c r="CL162" s="422"/>
      <c r="CM162" s="422"/>
      <c r="CN162" s="422"/>
      <c r="CO162" s="422"/>
      <c r="CP162" s="422"/>
      <c r="CQ162" s="422"/>
      <c r="CR162" s="422"/>
      <c r="CS162" s="422"/>
      <c r="CT162" s="422"/>
      <c r="CU162" s="422"/>
      <c r="CV162" s="422"/>
      <c r="CW162" s="422"/>
      <c r="CX162" s="422"/>
      <c r="CY162" s="422"/>
      <c r="CZ162" s="422"/>
      <c r="DA162" s="422"/>
      <c r="DB162" s="422"/>
      <c r="DC162" s="422"/>
      <c r="DD162" s="422"/>
      <c r="DE162" s="422"/>
      <c r="DF162" s="422"/>
      <c r="DG162" s="422"/>
      <c r="DH162" s="422"/>
      <c r="DI162" s="422"/>
      <c r="DJ162" s="422"/>
      <c r="DK162" s="422"/>
      <c r="DL162" s="422"/>
      <c r="DM162" s="422"/>
      <c r="DN162" s="422"/>
      <c r="DO162" s="422"/>
      <c r="DP162" s="422"/>
      <c r="DQ162" s="422"/>
      <c r="DR162" s="422"/>
      <c r="DS162" s="422"/>
      <c r="DT162" s="422"/>
      <c r="DU162" s="422"/>
      <c r="DV162" s="422"/>
      <c r="DW162" s="422"/>
      <c r="DX162" s="422"/>
      <c r="DY162" s="422"/>
      <c r="DZ162" s="422"/>
      <c r="EA162" s="422"/>
      <c r="EB162" s="422"/>
      <c r="EC162" s="422"/>
      <c r="ED162" s="422"/>
      <c r="EE162" s="422"/>
      <c r="EF162" s="422"/>
      <c r="EG162" s="422"/>
      <c r="EH162" s="422"/>
      <c r="EI162" s="422"/>
      <c r="EJ162" s="422"/>
      <c r="EK162" s="422"/>
      <c r="EL162" s="422"/>
      <c r="EM162" s="422"/>
      <c r="EN162" s="422"/>
      <c r="EO162" s="422"/>
      <c r="EP162" s="422"/>
      <c r="EQ162" s="422"/>
      <c r="ER162" s="422"/>
      <c r="ES162" s="422"/>
      <c r="ET162" s="422"/>
      <c r="EU162" s="422"/>
      <c r="EV162" s="422"/>
      <c r="EW162" s="422"/>
      <c r="EX162" s="422"/>
      <c r="EY162" s="422"/>
      <c r="EZ162" s="422"/>
      <c r="FA162" s="422"/>
      <c r="FB162" s="422"/>
      <c r="FC162" s="422"/>
      <c r="FD162" s="422"/>
      <c r="FE162" s="422"/>
      <c r="FF162" s="422"/>
      <c r="FG162" s="422"/>
      <c r="FH162" s="422"/>
      <c r="FI162" s="422"/>
      <c r="FJ162" s="422"/>
      <c r="FK162" s="422"/>
      <c r="FL162" s="422"/>
      <c r="FM162" s="422"/>
      <c r="FN162" s="422"/>
      <c r="FO162" s="422"/>
      <c r="FP162" s="422"/>
      <c r="FQ162" s="422"/>
      <c r="FR162" s="422"/>
      <c r="FS162" s="422"/>
      <c r="FT162" s="422"/>
      <c r="FU162" s="422"/>
      <c r="FV162" s="422"/>
      <c r="FW162" s="422"/>
      <c r="FX162" s="422"/>
      <c r="FY162" s="422"/>
      <c r="FZ162" s="422"/>
      <c r="GA162" s="422"/>
      <c r="GB162" s="422"/>
      <c r="GC162" s="422"/>
      <c r="GD162" s="422"/>
      <c r="GE162" s="422"/>
      <c r="GF162" s="422"/>
      <c r="GG162" s="422"/>
      <c r="GH162" s="422"/>
      <c r="GI162" s="422"/>
      <c r="GJ162" s="422"/>
      <c r="GK162" s="422"/>
      <c r="GL162" s="422"/>
      <c r="GM162" s="422"/>
      <c r="GN162" s="422"/>
      <c r="GO162" s="422"/>
      <c r="GP162" s="422"/>
      <c r="GQ162" s="422"/>
      <c r="GR162" s="422"/>
      <c r="GS162" s="422"/>
      <c r="GT162" s="422"/>
      <c r="GU162" s="422"/>
      <c r="GV162" s="422"/>
      <c r="GW162" s="422"/>
      <c r="GX162" s="422"/>
      <c r="GY162" s="422"/>
      <c r="GZ162" s="422"/>
      <c r="HA162" s="422"/>
      <c r="HB162" s="422"/>
      <c r="HC162" s="422"/>
      <c r="HD162" s="422"/>
      <c r="HE162" s="422"/>
      <c r="HF162" s="422"/>
      <c r="HG162" s="422"/>
      <c r="HH162" s="422"/>
      <c r="HI162" s="422"/>
      <c r="HJ162" s="422"/>
      <c r="HK162" s="422"/>
      <c r="HL162" s="422"/>
      <c r="HM162" s="422"/>
      <c r="HN162" s="422"/>
      <c r="HO162" s="422"/>
      <c r="HP162" s="422"/>
      <c r="HQ162" s="422"/>
      <c r="HR162" s="422"/>
      <c r="HS162" s="422"/>
      <c r="HT162" s="422"/>
      <c r="HU162" s="422"/>
      <c r="HV162" s="422"/>
      <c r="HW162" s="422"/>
      <c r="HX162" s="422"/>
      <c r="HY162" s="422"/>
      <c r="HZ162" s="422"/>
      <c r="IA162" s="422"/>
      <c r="IB162" s="422"/>
      <c r="IC162" s="422"/>
      <c r="ID162" s="422"/>
      <c r="IE162" s="422"/>
      <c r="IF162" s="422"/>
      <c r="IG162" s="422"/>
      <c r="IH162" s="422"/>
      <c r="II162" s="422"/>
      <c r="IJ162" s="422"/>
      <c r="IK162" s="422"/>
      <c r="IL162" s="422"/>
      <c r="IM162" s="422"/>
      <c r="IN162" s="422"/>
      <c r="IO162" s="422"/>
      <c r="IP162" s="422"/>
    </row>
    <row r="163" spans="1:250" s="59" customFormat="1" ht="21.75" customHeight="1" x14ac:dyDescent="0.2">
      <c r="A163" s="468" t="s">
        <v>271</v>
      </c>
      <c r="B163" s="461"/>
      <c r="C163" s="461"/>
      <c r="D163" s="461"/>
      <c r="E163" s="461"/>
      <c r="F163" s="461"/>
      <c r="G163" s="461"/>
      <c r="H163" s="461"/>
      <c r="I163" s="461"/>
      <c r="J163" s="461"/>
      <c r="K163" s="421"/>
      <c r="L163" s="421"/>
      <c r="M163" s="421"/>
      <c r="N163" s="421"/>
      <c r="O163" s="421"/>
      <c r="P163" s="421"/>
      <c r="Q163" s="421"/>
      <c r="R163" s="421"/>
      <c r="S163" s="421"/>
      <c r="T163" s="421"/>
      <c r="U163" s="421"/>
      <c r="V163" s="421"/>
      <c r="W163" s="421"/>
      <c r="X163" s="421"/>
      <c r="Y163" s="421"/>
      <c r="Z163" s="421"/>
      <c r="AA163" s="421"/>
      <c r="AB163" s="421"/>
      <c r="AC163" s="421"/>
      <c r="AD163" s="421"/>
      <c r="AE163" s="421"/>
      <c r="AF163" s="421"/>
      <c r="AG163" s="421"/>
      <c r="AH163" s="421"/>
      <c r="AI163" s="422"/>
      <c r="AJ163" s="422"/>
      <c r="AK163" s="422"/>
      <c r="AL163" s="422"/>
      <c r="AM163" s="422"/>
      <c r="AN163" s="422"/>
      <c r="AO163" s="422"/>
      <c r="AP163" s="422"/>
      <c r="AQ163" s="422"/>
      <c r="AR163" s="422"/>
      <c r="AS163" s="422"/>
      <c r="AT163" s="422"/>
      <c r="AU163" s="422"/>
      <c r="AV163" s="422"/>
      <c r="AW163" s="422"/>
      <c r="AX163" s="422"/>
      <c r="AY163" s="422"/>
      <c r="AZ163" s="422"/>
      <c r="BA163" s="422"/>
      <c r="BB163" s="422"/>
      <c r="BC163" s="422"/>
      <c r="BD163" s="422"/>
      <c r="BE163" s="422"/>
      <c r="BF163" s="422"/>
      <c r="BG163" s="422"/>
      <c r="BH163" s="422"/>
      <c r="BI163" s="422"/>
      <c r="BJ163" s="422"/>
      <c r="BK163" s="422"/>
      <c r="BL163" s="422"/>
      <c r="BM163" s="422"/>
      <c r="BN163" s="422"/>
      <c r="BO163" s="422"/>
      <c r="BP163" s="422"/>
      <c r="BQ163" s="422"/>
      <c r="BR163" s="422"/>
      <c r="BS163" s="422"/>
      <c r="BT163" s="422"/>
      <c r="BU163" s="422"/>
      <c r="BV163" s="422"/>
      <c r="BW163" s="422"/>
      <c r="BX163" s="422"/>
      <c r="BY163" s="422"/>
      <c r="BZ163" s="422"/>
      <c r="CA163" s="422"/>
      <c r="CB163" s="422"/>
      <c r="CC163" s="422"/>
      <c r="CD163" s="422"/>
      <c r="CE163" s="422"/>
      <c r="CF163" s="422"/>
      <c r="CG163" s="422"/>
      <c r="CH163" s="422"/>
      <c r="CI163" s="422"/>
      <c r="CJ163" s="422"/>
      <c r="CK163" s="422"/>
      <c r="CL163" s="422"/>
      <c r="CM163" s="422"/>
      <c r="CN163" s="422"/>
      <c r="CO163" s="422"/>
      <c r="CP163" s="422"/>
      <c r="CQ163" s="422"/>
      <c r="CR163" s="422"/>
      <c r="CS163" s="422"/>
      <c r="CT163" s="422"/>
      <c r="CU163" s="422"/>
      <c r="CV163" s="422"/>
      <c r="CW163" s="422"/>
      <c r="CX163" s="422"/>
      <c r="CY163" s="422"/>
      <c r="CZ163" s="422"/>
      <c r="DA163" s="422"/>
      <c r="DB163" s="422"/>
      <c r="DC163" s="422"/>
      <c r="DD163" s="422"/>
      <c r="DE163" s="422"/>
      <c r="DF163" s="422"/>
      <c r="DG163" s="422"/>
      <c r="DH163" s="422"/>
      <c r="DI163" s="422"/>
      <c r="DJ163" s="422"/>
      <c r="DK163" s="422"/>
      <c r="DL163" s="422"/>
      <c r="DM163" s="422"/>
      <c r="DN163" s="422"/>
      <c r="DO163" s="422"/>
      <c r="DP163" s="422"/>
      <c r="DQ163" s="422"/>
      <c r="DR163" s="422"/>
      <c r="DS163" s="422"/>
      <c r="DT163" s="422"/>
      <c r="DU163" s="422"/>
      <c r="DV163" s="422"/>
      <c r="DW163" s="422"/>
      <c r="DX163" s="422"/>
      <c r="DY163" s="422"/>
      <c r="DZ163" s="422"/>
      <c r="EA163" s="422"/>
      <c r="EB163" s="422"/>
      <c r="EC163" s="422"/>
      <c r="ED163" s="422"/>
      <c r="EE163" s="422"/>
      <c r="EF163" s="422"/>
      <c r="EG163" s="422"/>
      <c r="EH163" s="422"/>
      <c r="EI163" s="422"/>
      <c r="EJ163" s="422"/>
      <c r="EK163" s="422"/>
      <c r="EL163" s="422"/>
      <c r="EM163" s="422"/>
      <c r="EN163" s="422"/>
      <c r="EO163" s="422"/>
      <c r="EP163" s="422"/>
      <c r="EQ163" s="422"/>
      <c r="ER163" s="422"/>
      <c r="ES163" s="422"/>
      <c r="ET163" s="422"/>
      <c r="EU163" s="422"/>
      <c r="EV163" s="422"/>
      <c r="EW163" s="422"/>
      <c r="EX163" s="422"/>
      <c r="EY163" s="422"/>
      <c r="EZ163" s="422"/>
      <c r="FA163" s="422"/>
      <c r="FB163" s="422"/>
      <c r="FC163" s="422"/>
      <c r="FD163" s="422"/>
      <c r="FE163" s="422"/>
      <c r="FF163" s="422"/>
      <c r="FG163" s="422"/>
      <c r="FH163" s="422"/>
      <c r="FI163" s="422"/>
      <c r="FJ163" s="422"/>
      <c r="FK163" s="422"/>
      <c r="FL163" s="422"/>
      <c r="FM163" s="422"/>
      <c r="FN163" s="422"/>
      <c r="FO163" s="422"/>
      <c r="FP163" s="422"/>
      <c r="FQ163" s="422"/>
      <c r="FR163" s="422"/>
      <c r="FS163" s="422"/>
      <c r="FT163" s="422"/>
      <c r="FU163" s="422"/>
      <c r="FV163" s="422"/>
      <c r="FW163" s="422"/>
      <c r="FX163" s="422"/>
      <c r="FY163" s="422"/>
      <c r="FZ163" s="422"/>
      <c r="GA163" s="422"/>
      <c r="GB163" s="422"/>
      <c r="GC163" s="422"/>
      <c r="GD163" s="422"/>
      <c r="GE163" s="422"/>
      <c r="GF163" s="422"/>
      <c r="GG163" s="422"/>
      <c r="GH163" s="422"/>
      <c r="GI163" s="422"/>
      <c r="GJ163" s="422"/>
      <c r="GK163" s="422"/>
      <c r="GL163" s="422"/>
      <c r="GM163" s="422"/>
      <c r="GN163" s="422"/>
      <c r="GO163" s="422"/>
      <c r="GP163" s="422"/>
      <c r="GQ163" s="422"/>
      <c r="GR163" s="422"/>
      <c r="GS163" s="422"/>
      <c r="GT163" s="422"/>
      <c r="GU163" s="422"/>
      <c r="GV163" s="422"/>
      <c r="GW163" s="422"/>
      <c r="GX163" s="422"/>
      <c r="GY163" s="422"/>
      <c r="GZ163" s="422"/>
      <c r="HA163" s="422"/>
      <c r="HB163" s="422"/>
      <c r="HC163" s="422"/>
      <c r="HD163" s="422"/>
      <c r="HE163" s="422"/>
      <c r="HF163" s="422"/>
      <c r="HG163" s="422"/>
      <c r="HH163" s="422"/>
      <c r="HI163" s="422"/>
      <c r="HJ163" s="422"/>
      <c r="HK163" s="422"/>
      <c r="HL163" s="422"/>
      <c r="HM163" s="422"/>
      <c r="HN163" s="422"/>
      <c r="HO163" s="422"/>
      <c r="HP163" s="422"/>
      <c r="HQ163" s="422"/>
      <c r="HR163" s="422"/>
      <c r="HS163" s="422"/>
      <c r="HT163" s="422"/>
      <c r="HU163" s="422"/>
      <c r="HV163" s="422"/>
      <c r="HW163" s="422"/>
      <c r="HX163" s="422"/>
      <c r="HY163" s="422"/>
      <c r="HZ163" s="422"/>
      <c r="IA163" s="422"/>
      <c r="IB163" s="422"/>
      <c r="IC163" s="422"/>
      <c r="ID163" s="422"/>
      <c r="IE163" s="422"/>
      <c r="IF163" s="422"/>
      <c r="IG163" s="422"/>
      <c r="IH163" s="422"/>
      <c r="II163" s="422"/>
      <c r="IJ163" s="422"/>
      <c r="IK163" s="422"/>
      <c r="IL163" s="422"/>
      <c r="IM163" s="422"/>
      <c r="IN163" s="422"/>
      <c r="IO163" s="422"/>
      <c r="IP163" s="422"/>
    </row>
    <row r="164" spans="1:250" s="59" customFormat="1" ht="21.75" customHeight="1" x14ac:dyDescent="0.2">
      <c r="A164" s="417" t="s">
        <v>270</v>
      </c>
      <c r="B164" s="467" t="s">
        <v>269</v>
      </c>
      <c r="C164" s="467"/>
      <c r="D164" s="467"/>
      <c r="E164" s="467"/>
      <c r="F164" s="467"/>
      <c r="G164" s="467"/>
      <c r="H164" s="467"/>
      <c r="I164" s="417" t="s">
        <v>268</v>
      </c>
      <c r="J164" s="417" t="s">
        <v>267</v>
      </c>
      <c r="K164" s="421"/>
      <c r="L164" s="421"/>
      <c r="M164" s="421"/>
      <c r="N164" s="421"/>
      <c r="O164" s="421"/>
      <c r="P164" s="421"/>
      <c r="Q164" s="421"/>
      <c r="R164" s="421"/>
      <c r="S164" s="421"/>
      <c r="T164" s="421"/>
      <c r="U164" s="421"/>
      <c r="V164" s="421"/>
      <c r="W164" s="421"/>
      <c r="X164" s="421"/>
      <c r="Y164" s="421"/>
      <c r="Z164" s="421"/>
      <c r="AA164" s="421"/>
      <c r="AB164" s="421"/>
      <c r="AC164" s="421"/>
      <c r="AD164" s="421"/>
      <c r="AE164" s="421"/>
      <c r="AF164" s="421"/>
      <c r="AG164" s="421"/>
      <c r="AH164" s="421"/>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R164" s="422"/>
      <c r="BS164" s="422"/>
      <c r="BT164" s="422"/>
      <c r="BU164" s="422"/>
      <c r="BV164" s="422"/>
      <c r="BW164" s="422"/>
      <c r="BX164" s="422"/>
      <c r="BY164" s="422"/>
      <c r="BZ164" s="422"/>
      <c r="CA164" s="422"/>
      <c r="CB164" s="422"/>
      <c r="CC164" s="422"/>
      <c r="CD164" s="422"/>
      <c r="CE164" s="422"/>
      <c r="CF164" s="422"/>
      <c r="CG164" s="422"/>
      <c r="CH164" s="422"/>
      <c r="CI164" s="422"/>
      <c r="CJ164" s="422"/>
      <c r="CK164" s="422"/>
      <c r="CL164" s="422"/>
      <c r="CM164" s="422"/>
      <c r="CN164" s="422"/>
      <c r="CO164" s="422"/>
      <c r="CP164" s="422"/>
      <c r="CQ164" s="422"/>
      <c r="CR164" s="422"/>
      <c r="CS164" s="422"/>
      <c r="CT164" s="422"/>
      <c r="CU164" s="422"/>
      <c r="CV164" s="422"/>
      <c r="CW164" s="422"/>
      <c r="CX164" s="422"/>
      <c r="CY164" s="422"/>
      <c r="CZ164" s="422"/>
      <c r="DA164" s="422"/>
      <c r="DB164" s="422"/>
      <c r="DC164" s="422"/>
      <c r="DD164" s="422"/>
      <c r="DE164" s="422"/>
      <c r="DF164" s="422"/>
      <c r="DG164" s="422"/>
      <c r="DH164" s="422"/>
      <c r="DI164" s="422"/>
      <c r="DJ164" s="422"/>
      <c r="DK164" s="422"/>
      <c r="DL164" s="422"/>
      <c r="DM164" s="422"/>
      <c r="DN164" s="422"/>
      <c r="DO164" s="422"/>
      <c r="DP164" s="422"/>
      <c r="DQ164" s="422"/>
      <c r="DR164" s="422"/>
      <c r="DS164" s="422"/>
      <c r="DT164" s="422"/>
      <c r="DU164" s="422"/>
      <c r="DV164" s="422"/>
      <c r="DW164" s="422"/>
      <c r="DX164" s="422"/>
      <c r="DY164" s="422"/>
      <c r="DZ164" s="422"/>
      <c r="EA164" s="422"/>
      <c r="EB164" s="422"/>
      <c r="EC164" s="422"/>
      <c r="ED164" s="422"/>
      <c r="EE164" s="422"/>
      <c r="EF164" s="422"/>
      <c r="EG164" s="422"/>
      <c r="EH164" s="422"/>
      <c r="EI164" s="422"/>
      <c r="EJ164" s="422"/>
      <c r="EK164" s="422"/>
      <c r="EL164" s="422"/>
      <c r="EM164" s="422"/>
      <c r="EN164" s="422"/>
      <c r="EO164" s="422"/>
      <c r="EP164" s="422"/>
      <c r="EQ164" s="422"/>
      <c r="ER164" s="422"/>
      <c r="ES164" s="422"/>
      <c r="ET164" s="422"/>
      <c r="EU164" s="422"/>
      <c r="EV164" s="422"/>
      <c r="EW164" s="422"/>
      <c r="EX164" s="422"/>
      <c r="EY164" s="422"/>
      <c r="EZ164" s="422"/>
      <c r="FA164" s="422"/>
      <c r="FB164" s="422"/>
      <c r="FC164" s="422"/>
      <c r="FD164" s="422"/>
      <c r="FE164" s="422"/>
      <c r="FF164" s="422"/>
      <c r="FG164" s="422"/>
      <c r="FH164" s="422"/>
      <c r="FI164" s="422"/>
      <c r="FJ164" s="422"/>
      <c r="FK164" s="422"/>
      <c r="FL164" s="422"/>
      <c r="FM164" s="422"/>
      <c r="FN164" s="422"/>
      <c r="FO164" s="422"/>
      <c r="FP164" s="422"/>
      <c r="FQ164" s="422"/>
      <c r="FR164" s="422"/>
      <c r="FS164" s="422"/>
      <c r="FT164" s="422"/>
      <c r="FU164" s="422"/>
      <c r="FV164" s="422"/>
      <c r="FW164" s="422"/>
      <c r="FX164" s="422"/>
      <c r="FY164" s="422"/>
      <c r="FZ164" s="422"/>
      <c r="GA164" s="422"/>
      <c r="GB164" s="422"/>
      <c r="GC164" s="422"/>
      <c r="GD164" s="422"/>
      <c r="GE164" s="422"/>
      <c r="GF164" s="422"/>
      <c r="GG164" s="422"/>
      <c r="GH164" s="422"/>
      <c r="GI164" s="422"/>
      <c r="GJ164" s="422"/>
      <c r="GK164" s="422"/>
      <c r="GL164" s="422"/>
      <c r="GM164" s="422"/>
      <c r="GN164" s="422"/>
      <c r="GO164" s="422"/>
      <c r="GP164" s="422"/>
      <c r="GQ164" s="422"/>
      <c r="GR164" s="422"/>
      <c r="GS164" s="422"/>
      <c r="GT164" s="422"/>
      <c r="GU164" s="422"/>
      <c r="GV164" s="422"/>
      <c r="GW164" s="422"/>
      <c r="GX164" s="422"/>
      <c r="GY164" s="422"/>
      <c r="GZ164" s="422"/>
      <c r="HA164" s="422"/>
      <c r="HB164" s="422"/>
      <c r="HC164" s="422"/>
      <c r="HD164" s="422"/>
      <c r="HE164" s="422"/>
      <c r="HF164" s="422"/>
      <c r="HG164" s="422"/>
      <c r="HH164" s="422"/>
      <c r="HI164" s="422"/>
      <c r="HJ164" s="422"/>
      <c r="HK164" s="422"/>
      <c r="HL164" s="422"/>
      <c r="HM164" s="422"/>
      <c r="HN164" s="422"/>
      <c r="HO164" s="422"/>
      <c r="HP164" s="422"/>
      <c r="HQ164" s="422"/>
      <c r="HR164" s="422"/>
      <c r="HS164" s="422"/>
      <c r="HT164" s="422"/>
      <c r="HU164" s="422"/>
      <c r="HV164" s="422"/>
      <c r="HW164" s="422"/>
      <c r="HX164" s="422"/>
      <c r="HY164" s="422"/>
      <c r="HZ164" s="422"/>
      <c r="IA164" s="422"/>
      <c r="IB164" s="422"/>
      <c r="IC164" s="422"/>
      <c r="ID164" s="422"/>
      <c r="IE164" s="422"/>
      <c r="IF164" s="422"/>
      <c r="IG164" s="422"/>
      <c r="IH164" s="422"/>
      <c r="II164" s="422"/>
      <c r="IJ164" s="422"/>
      <c r="IK164" s="422"/>
      <c r="IL164" s="422"/>
      <c r="IM164" s="422"/>
      <c r="IN164" s="422"/>
      <c r="IO164" s="422"/>
      <c r="IP164" s="422"/>
    </row>
    <row r="165" spans="1:250" s="59" customFormat="1" ht="21.75" customHeight="1" x14ac:dyDescent="0.2">
      <c r="A165" s="419" t="s">
        <v>266</v>
      </c>
      <c r="B165" s="455" t="s">
        <v>265</v>
      </c>
      <c r="C165" s="455"/>
      <c r="D165" s="455"/>
      <c r="E165" s="455"/>
      <c r="F165" s="455"/>
      <c r="G165" s="455"/>
      <c r="H165" s="455"/>
      <c r="I165" s="419" t="s">
        <v>255</v>
      </c>
      <c r="J165" s="420" t="s">
        <v>590</v>
      </c>
      <c r="K165" s="421"/>
      <c r="L165" s="421"/>
      <c r="M165" s="421"/>
      <c r="N165" s="421"/>
      <c r="O165" s="421"/>
      <c r="P165" s="421"/>
      <c r="Q165" s="421"/>
      <c r="R165" s="421"/>
      <c r="S165" s="421"/>
      <c r="T165" s="421"/>
      <c r="U165" s="421"/>
      <c r="V165" s="421"/>
      <c r="W165" s="421"/>
      <c r="X165" s="421"/>
      <c r="Y165" s="421"/>
      <c r="Z165" s="421"/>
      <c r="AA165" s="421"/>
      <c r="AB165" s="421"/>
      <c r="AC165" s="421"/>
      <c r="AD165" s="421"/>
      <c r="AE165" s="421"/>
      <c r="AF165" s="421"/>
      <c r="AG165" s="421"/>
      <c r="AH165" s="421"/>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R165" s="422"/>
      <c r="BS165" s="422"/>
      <c r="BT165" s="422"/>
      <c r="BU165" s="422"/>
      <c r="BV165" s="422"/>
      <c r="BW165" s="422"/>
      <c r="BX165" s="422"/>
      <c r="BY165" s="422"/>
      <c r="BZ165" s="422"/>
      <c r="CA165" s="422"/>
      <c r="CB165" s="422"/>
      <c r="CC165" s="422"/>
      <c r="CD165" s="422"/>
      <c r="CE165" s="422"/>
      <c r="CF165" s="422"/>
      <c r="CG165" s="422"/>
      <c r="CH165" s="422"/>
      <c r="CI165" s="422"/>
      <c r="CJ165" s="422"/>
      <c r="CK165" s="422"/>
      <c r="CL165" s="422"/>
      <c r="CM165" s="422"/>
      <c r="CN165" s="422"/>
      <c r="CO165" s="422"/>
      <c r="CP165" s="422"/>
      <c r="CQ165" s="422"/>
      <c r="CR165" s="422"/>
      <c r="CS165" s="422"/>
      <c r="CT165" s="422"/>
      <c r="CU165" s="422"/>
      <c r="CV165" s="422"/>
      <c r="CW165" s="422"/>
      <c r="CX165" s="422"/>
      <c r="CY165" s="422"/>
      <c r="CZ165" s="422"/>
      <c r="DA165" s="422"/>
      <c r="DB165" s="422"/>
      <c r="DC165" s="422"/>
      <c r="DD165" s="422"/>
      <c r="DE165" s="422"/>
      <c r="DF165" s="422"/>
      <c r="DG165" s="422"/>
      <c r="DH165" s="422"/>
      <c r="DI165" s="422"/>
      <c r="DJ165" s="422"/>
      <c r="DK165" s="422"/>
      <c r="DL165" s="422"/>
      <c r="DM165" s="422"/>
      <c r="DN165" s="422"/>
      <c r="DO165" s="422"/>
      <c r="DP165" s="422"/>
      <c r="DQ165" s="422"/>
      <c r="DR165" s="422"/>
      <c r="DS165" s="422"/>
      <c r="DT165" s="422"/>
      <c r="DU165" s="422"/>
      <c r="DV165" s="422"/>
      <c r="DW165" s="422"/>
      <c r="DX165" s="422"/>
      <c r="DY165" s="422"/>
      <c r="DZ165" s="422"/>
      <c r="EA165" s="422"/>
      <c r="EB165" s="422"/>
      <c r="EC165" s="422"/>
      <c r="ED165" s="422"/>
      <c r="EE165" s="422"/>
      <c r="EF165" s="422"/>
      <c r="EG165" s="422"/>
      <c r="EH165" s="422"/>
      <c r="EI165" s="422"/>
      <c r="EJ165" s="422"/>
      <c r="EK165" s="422"/>
      <c r="EL165" s="422"/>
      <c r="EM165" s="422"/>
      <c r="EN165" s="422"/>
      <c r="EO165" s="422"/>
      <c r="EP165" s="422"/>
      <c r="EQ165" s="422"/>
      <c r="ER165" s="422"/>
      <c r="ES165" s="422"/>
      <c r="ET165" s="422"/>
      <c r="EU165" s="422"/>
      <c r="EV165" s="422"/>
      <c r="EW165" s="422"/>
      <c r="EX165" s="422"/>
      <c r="EY165" s="422"/>
      <c r="EZ165" s="422"/>
      <c r="FA165" s="422"/>
      <c r="FB165" s="422"/>
      <c r="FC165" s="422"/>
      <c r="FD165" s="422"/>
      <c r="FE165" s="422"/>
      <c r="FF165" s="422"/>
      <c r="FG165" s="422"/>
      <c r="FH165" s="422"/>
      <c r="FI165" s="422"/>
      <c r="FJ165" s="422"/>
      <c r="FK165" s="422"/>
      <c r="FL165" s="422"/>
      <c r="FM165" s="422"/>
      <c r="FN165" s="422"/>
      <c r="FO165" s="422"/>
      <c r="FP165" s="422"/>
      <c r="FQ165" s="422"/>
      <c r="FR165" s="422"/>
      <c r="FS165" s="422"/>
      <c r="FT165" s="422"/>
      <c r="FU165" s="422"/>
      <c r="FV165" s="422"/>
      <c r="FW165" s="422"/>
      <c r="FX165" s="422"/>
      <c r="FY165" s="422"/>
      <c r="FZ165" s="422"/>
      <c r="GA165" s="422"/>
      <c r="GB165" s="422"/>
      <c r="GC165" s="422"/>
      <c r="GD165" s="422"/>
      <c r="GE165" s="422"/>
      <c r="GF165" s="422"/>
      <c r="GG165" s="422"/>
      <c r="GH165" s="422"/>
      <c r="GI165" s="422"/>
      <c r="GJ165" s="422"/>
      <c r="GK165" s="422"/>
      <c r="GL165" s="422"/>
      <c r="GM165" s="422"/>
      <c r="GN165" s="422"/>
      <c r="GO165" s="422"/>
      <c r="GP165" s="422"/>
      <c r="GQ165" s="422"/>
      <c r="GR165" s="422"/>
      <c r="GS165" s="422"/>
      <c r="GT165" s="422"/>
      <c r="GU165" s="422"/>
      <c r="GV165" s="422"/>
      <c r="GW165" s="422"/>
      <c r="GX165" s="422"/>
      <c r="GY165" s="422"/>
      <c r="GZ165" s="422"/>
      <c r="HA165" s="422"/>
      <c r="HB165" s="422"/>
      <c r="HC165" s="422"/>
      <c r="HD165" s="422"/>
      <c r="HE165" s="422"/>
      <c r="HF165" s="422"/>
      <c r="HG165" s="422"/>
      <c r="HH165" s="422"/>
      <c r="HI165" s="422"/>
      <c r="HJ165" s="422"/>
      <c r="HK165" s="422"/>
      <c r="HL165" s="422"/>
      <c r="HM165" s="422"/>
      <c r="HN165" s="422"/>
      <c r="HO165" s="422"/>
      <c r="HP165" s="422"/>
      <c r="HQ165" s="422"/>
      <c r="HR165" s="422"/>
      <c r="HS165" s="422"/>
      <c r="HT165" s="422"/>
      <c r="HU165" s="422"/>
      <c r="HV165" s="422"/>
      <c r="HW165" s="422"/>
      <c r="HX165" s="422"/>
      <c r="HY165" s="422"/>
      <c r="HZ165" s="422"/>
      <c r="IA165" s="422"/>
      <c r="IB165" s="422"/>
      <c r="IC165" s="422"/>
      <c r="ID165" s="422"/>
      <c r="IE165" s="422"/>
      <c r="IF165" s="422"/>
      <c r="IG165" s="422"/>
      <c r="IH165" s="422"/>
      <c r="II165" s="422"/>
      <c r="IJ165" s="422"/>
      <c r="IK165" s="422"/>
      <c r="IL165" s="422"/>
      <c r="IM165" s="422"/>
      <c r="IN165" s="422"/>
      <c r="IO165" s="422"/>
      <c r="IP165" s="422"/>
    </row>
    <row r="166" spans="1:250" s="59" customFormat="1" ht="21.75" customHeight="1" x14ac:dyDescent="0.2">
      <c r="A166" s="419" t="s">
        <v>264</v>
      </c>
      <c r="B166" s="455" t="s">
        <v>263</v>
      </c>
      <c r="C166" s="455"/>
      <c r="D166" s="455"/>
      <c r="E166" s="455"/>
      <c r="F166" s="455"/>
      <c r="G166" s="455"/>
      <c r="H166" s="455"/>
      <c r="I166" s="419" t="s">
        <v>260</v>
      </c>
      <c r="J166" s="420" t="s">
        <v>590</v>
      </c>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2"/>
      <c r="AJ166" s="422"/>
      <c r="AK166" s="422"/>
      <c r="AL166" s="422"/>
      <c r="AM166" s="422"/>
      <c r="AN166" s="422"/>
      <c r="AO166" s="422"/>
      <c r="AP166" s="422"/>
      <c r="AQ166" s="422"/>
      <c r="AR166" s="422"/>
      <c r="AS166" s="422"/>
      <c r="AT166" s="422"/>
      <c r="AU166" s="422"/>
      <c r="AV166" s="422"/>
      <c r="AW166" s="422"/>
      <c r="AX166" s="422"/>
      <c r="AY166" s="422"/>
      <c r="AZ166" s="422"/>
      <c r="BA166" s="422"/>
      <c r="BB166" s="422"/>
      <c r="BC166" s="422"/>
      <c r="BD166" s="422"/>
      <c r="BE166" s="422"/>
      <c r="BF166" s="422"/>
      <c r="BG166" s="422"/>
      <c r="BH166" s="422"/>
      <c r="BI166" s="422"/>
      <c r="BJ166" s="422"/>
      <c r="BK166" s="422"/>
      <c r="BL166" s="422"/>
      <c r="BM166" s="422"/>
      <c r="BN166" s="422"/>
      <c r="BO166" s="422"/>
      <c r="BP166" s="422"/>
      <c r="BQ166" s="422"/>
      <c r="BR166" s="422"/>
      <c r="BS166" s="422"/>
      <c r="BT166" s="422"/>
      <c r="BU166" s="422"/>
      <c r="BV166" s="422"/>
      <c r="BW166" s="422"/>
      <c r="BX166" s="422"/>
      <c r="BY166" s="422"/>
      <c r="BZ166" s="422"/>
      <c r="CA166" s="422"/>
      <c r="CB166" s="422"/>
      <c r="CC166" s="422"/>
      <c r="CD166" s="422"/>
      <c r="CE166" s="422"/>
      <c r="CF166" s="422"/>
      <c r="CG166" s="422"/>
      <c r="CH166" s="422"/>
      <c r="CI166" s="422"/>
      <c r="CJ166" s="422"/>
      <c r="CK166" s="422"/>
      <c r="CL166" s="422"/>
      <c r="CM166" s="422"/>
      <c r="CN166" s="422"/>
      <c r="CO166" s="422"/>
      <c r="CP166" s="422"/>
      <c r="CQ166" s="422"/>
      <c r="CR166" s="422"/>
      <c r="CS166" s="422"/>
      <c r="CT166" s="422"/>
      <c r="CU166" s="422"/>
      <c r="CV166" s="422"/>
      <c r="CW166" s="422"/>
      <c r="CX166" s="422"/>
      <c r="CY166" s="422"/>
      <c r="CZ166" s="422"/>
      <c r="DA166" s="422"/>
      <c r="DB166" s="422"/>
      <c r="DC166" s="422"/>
      <c r="DD166" s="422"/>
      <c r="DE166" s="422"/>
      <c r="DF166" s="422"/>
      <c r="DG166" s="422"/>
      <c r="DH166" s="422"/>
      <c r="DI166" s="422"/>
      <c r="DJ166" s="422"/>
      <c r="DK166" s="422"/>
      <c r="DL166" s="422"/>
      <c r="DM166" s="422"/>
      <c r="DN166" s="422"/>
      <c r="DO166" s="422"/>
      <c r="DP166" s="422"/>
      <c r="DQ166" s="422"/>
      <c r="DR166" s="422"/>
      <c r="DS166" s="422"/>
      <c r="DT166" s="422"/>
      <c r="DU166" s="422"/>
      <c r="DV166" s="422"/>
      <c r="DW166" s="422"/>
      <c r="DX166" s="422"/>
      <c r="DY166" s="422"/>
      <c r="DZ166" s="422"/>
      <c r="EA166" s="422"/>
      <c r="EB166" s="422"/>
      <c r="EC166" s="422"/>
      <c r="ED166" s="422"/>
      <c r="EE166" s="422"/>
      <c r="EF166" s="422"/>
      <c r="EG166" s="422"/>
      <c r="EH166" s="422"/>
      <c r="EI166" s="422"/>
      <c r="EJ166" s="422"/>
      <c r="EK166" s="422"/>
      <c r="EL166" s="422"/>
      <c r="EM166" s="422"/>
      <c r="EN166" s="422"/>
      <c r="EO166" s="422"/>
      <c r="EP166" s="422"/>
      <c r="EQ166" s="422"/>
      <c r="ER166" s="422"/>
      <c r="ES166" s="422"/>
      <c r="ET166" s="422"/>
      <c r="EU166" s="422"/>
      <c r="EV166" s="422"/>
      <c r="EW166" s="422"/>
      <c r="EX166" s="422"/>
      <c r="EY166" s="422"/>
      <c r="EZ166" s="422"/>
      <c r="FA166" s="422"/>
      <c r="FB166" s="422"/>
      <c r="FC166" s="422"/>
      <c r="FD166" s="422"/>
      <c r="FE166" s="422"/>
      <c r="FF166" s="422"/>
      <c r="FG166" s="422"/>
      <c r="FH166" s="422"/>
      <c r="FI166" s="422"/>
      <c r="FJ166" s="422"/>
      <c r="FK166" s="422"/>
      <c r="FL166" s="422"/>
      <c r="FM166" s="422"/>
      <c r="FN166" s="422"/>
      <c r="FO166" s="422"/>
      <c r="FP166" s="422"/>
      <c r="FQ166" s="422"/>
      <c r="FR166" s="422"/>
      <c r="FS166" s="422"/>
      <c r="FT166" s="422"/>
      <c r="FU166" s="422"/>
      <c r="FV166" s="422"/>
      <c r="FW166" s="422"/>
      <c r="FX166" s="422"/>
      <c r="FY166" s="422"/>
      <c r="FZ166" s="422"/>
      <c r="GA166" s="422"/>
      <c r="GB166" s="422"/>
      <c r="GC166" s="422"/>
      <c r="GD166" s="422"/>
      <c r="GE166" s="422"/>
      <c r="GF166" s="422"/>
      <c r="GG166" s="422"/>
      <c r="GH166" s="422"/>
      <c r="GI166" s="422"/>
      <c r="GJ166" s="422"/>
      <c r="GK166" s="422"/>
      <c r="GL166" s="422"/>
      <c r="GM166" s="422"/>
      <c r="GN166" s="422"/>
      <c r="GO166" s="422"/>
      <c r="GP166" s="422"/>
      <c r="GQ166" s="422"/>
      <c r="GR166" s="422"/>
      <c r="GS166" s="422"/>
      <c r="GT166" s="422"/>
      <c r="GU166" s="422"/>
      <c r="GV166" s="422"/>
      <c r="GW166" s="422"/>
      <c r="GX166" s="422"/>
      <c r="GY166" s="422"/>
      <c r="GZ166" s="422"/>
      <c r="HA166" s="422"/>
      <c r="HB166" s="422"/>
      <c r="HC166" s="422"/>
      <c r="HD166" s="422"/>
      <c r="HE166" s="422"/>
      <c r="HF166" s="422"/>
      <c r="HG166" s="422"/>
      <c r="HH166" s="422"/>
      <c r="HI166" s="422"/>
      <c r="HJ166" s="422"/>
      <c r="HK166" s="422"/>
      <c r="HL166" s="422"/>
      <c r="HM166" s="422"/>
      <c r="HN166" s="422"/>
      <c r="HO166" s="422"/>
      <c r="HP166" s="422"/>
      <c r="HQ166" s="422"/>
      <c r="HR166" s="422"/>
      <c r="HS166" s="422"/>
      <c r="HT166" s="422"/>
      <c r="HU166" s="422"/>
      <c r="HV166" s="422"/>
      <c r="HW166" s="422"/>
      <c r="HX166" s="422"/>
      <c r="HY166" s="422"/>
      <c r="HZ166" s="422"/>
      <c r="IA166" s="422"/>
      <c r="IB166" s="422"/>
      <c r="IC166" s="422"/>
      <c r="ID166" s="422"/>
      <c r="IE166" s="422"/>
      <c r="IF166" s="422"/>
      <c r="IG166" s="422"/>
      <c r="IH166" s="422"/>
      <c r="II166" s="422"/>
      <c r="IJ166" s="422"/>
      <c r="IK166" s="422"/>
      <c r="IL166" s="422"/>
      <c r="IM166" s="422"/>
      <c r="IN166" s="422"/>
      <c r="IO166" s="422"/>
      <c r="IP166" s="422"/>
    </row>
    <row r="167" spans="1:250" s="59" customFormat="1" ht="21.75" customHeight="1" x14ac:dyDescent="0.2">
      <c r="A167" s="419" t="s">
        <v>262</v>
      </c>
      <c r="B167" s="455" t="s">
        <v>261</v>
      </c>
      <c r="C167" s="455"/>
      <c r="D167" s="455"/>
      <c r="E167" s="455"/>
      <c r="F167" s="455"/>
      <c r="G167" s="455"/>
      <c r="H167" s="455"/>
      <c r="I167" s="419" t="s">
        <v>260</v>
      </c>
      <c r="J167" s="420" t="s">
        <v>590</v>
      </c>
      <c r="K167" s="391"/>
      <c r="L167" s="391"/>
      <c r="M167" s="391"/>
      <c r="N167" s="391"/>
      <c r="O167" s="391"/>
      <c r="P167" s="391"/>
      <c r="Q167" s="391"/>
      <c r="R167" s="391"/>
      <c r="S167" s="391"/>
      <c r="T167" s="391"/>
      <c r="U167" s="391"/>
      <c r="V167" s="391"/>
      <c r="W167" s="391"/>
      <c r="X167" s="391"/>
      <c r="Y167" s="391"/>
      <c r="Z167" s="391"/>
      <c r="AA167" s="391"/>
      <c r="AB167" s="391"/>
      <c r="AC167" s="391"/>
      <c r="AD167" s="391"/>
      <c r="AE167" s="391"/>
      <c r="AF167" s="391"/>
      <c r="AG167" s="391"/>
      <c r="AH167" s="391"/>
    </row>
    <row r="168" spans="1:250" s="59" customFormat="1" ht="21.75" customHeight="1" x14ac:dyDescent="0.2">
      <c r="A168" s="419" t="s">
        <v>259</v>
      </c>
      <c r="B168" s="455" t="s">
        <v>258</v>
      </c>
      <c r="C168" s="455"/>
      <c r="D168" s="455"/>
      <c r="E168" s="455"/>
      <c r="F168" s="455"/>
      <c r="G168" s="455"/>
      <c r="H168" s="455"/>
      <c r="I168" s="419" t="s">
        <v>255</v>
      </c>
      <c r="J168" s="420" t="s">
        <v>590</v>
      </c>
      <c r="K168" s="391"/>
      <c r="L168" s="391"/>
      <c r="M168" s="391"/>
      <c r="N168" s="391"/>
      <c r="O168" s="391"/>
      <c r="P168" s="391"/>
      <c r="Q168" s="391"/>
      <c r="R168" s="391"/>
      <c r="S168" s="391"/>
      <c r="T168" s="391"/>
      <c r="U168" s="391"/>
      <c r="V168" s="391"/>
      <c r="W168" s="391"/>
      <c r="X168" s="391"/>
      <c r="Y168" s="391"/>
      <c r="Z168" s="391"/>
      <c r="AA168" s="391"/>
      <c r="AB168" s="391"/>
      <c r="AC168" s="391"/>
      <c r="AD168" s="391"/>
      <c r="AE168" s="391"/>
      <c r="AF168" s="391"/>
      <c r="AG168" s="391"/>
      <c r="AH168" s="391"/>
    </row>
    <row r="169" spans="1:250" s="59" customFormat="1" ht="21.75" customHeight="1" x14ac:dyDescent="0.2">
      <c r="A169" s="419" t="s">
        <v>257</v>
      </c>
      <c r="B169" s="455" t="s">
        <v>256</v>
      </c>
      <c r="C169" s="455"/>
      <c r="D169" s="455"/>
      <c r="E169" s="455"/>
      <c r="F169" s="455"/>
      <c r="G169" s="455"/>
      <c r="H169" s="455"/>
      <c r="I169" s="419" t="s">
        <v>255</v>
      </c>
      <c r="J169" s="420" t="s">
        <v>590</v>
      </c>
      <c r="K169" s="391"/>
      <c r="L169" s="391"/>
      <c r="M169" s="391"/>
      <c r="N169" s="391"/>
      <c r="O169" s="391"/>
      <c r="P169" s="391"/>
      <c r="Q169" s="391"/>
      <c r="R169" s="391"/>
      <c r="S169" s="391"/>
      <c r="T169" s="391"/>
      <c r="U169" s="391"/>
      <c r="V169" s="391"/>
      <c r="W169" s="391"/>
      <c r="X169" s="391"/>
      <c r="Y169" s="391"/>
      <c r="Z169" s="391"/>
      <c r="AA169" s="391"/>
      <c r="AB169" s="391"/>
      <c r="AC169" s="391"/>
      <c r="AD169" s="391"/>
      <c r="AE169" s="391"/>
      <c r="AF169" s="391"/>
      <c r="AG169" s="391"/>
      <c r="AH169" s="391"/>
    </row>
    <row r="170" spans="1:250" s="59" customFormat="1" ht="21.75" customHeight="1" x14ac:dyDescent="0.2">
      <c r="A170" s="419" t="s">
        <v>614</v>
      </c>
      <c r="B170" s="455" t="s">
        <v>615</v>
      </c>
      <c r="C170" s="455"/>
      <c r="D170" s="455"/>
      <c r="E170" s="455"/>
      <c r="F170" s="455"/>
      <c r="G170" s="455"/>
      <c r="H170" s="455"/>
      <c r="I170" s="419" t="s">
        <v>255</v>
      </c>
      <c r="J170" s="420" t="s">
        <v>590</v>
      </c>
      <c r="K170" s="391"/>
      <c r="L170" s="391"/>
      <c r="M170" s="391"/>
      <c r="N170" s="391"/>
      <c r="O170" s="391"/>
      <c r="P170" s="391"/>
      <c r="Q170" s="391"/>
      <c r="R170" s="391"/>
      <c r="S170" s="391"/>
      <c r="T170" s="391"/>
      <c r="U170" s="391"/>
      <c r="V170" s="391"/>
      <c r="W170" s="391"/>
      <c r="X170" s="391"/>
      <c r="Y170" s="391"/>
      <c r="Z170" s="391"/>
      <c r="AA170" s="391"/>
      <c r="AB170" s="391"/>
      <c r="AC170" s="391"/>
      <c r="AD170" s="391"/>
      <c r="AE170" s="391"/>
      <c r="AF170" s="391"/>
      <c r="AG170" s="391"/>
      <c r="AH170" s="391"/>
    </row>
    <row r="171" spans="1:250" s="59" customFormat="1" ht="21.75" customHeight="1" x14ac:dyDescent="0.2">
      <c r="A171" s="419" t="s">
        <v>616</v>
      </c>
      <c r="B171" s="455" t="s">
        <v>617</v>
      </c>
      <c r="C171" s="455"/>
      <c r="D171" s="455"/>
      <c r="E171" s="455"/>
      <c r="F171" s="455"/>
      <c r="G171" s="455"/>
      <c r="H171" s="455"/>
      <c r="I171" s="419" t="s">
        <v>274</v>
      </c>
      <c r="J171" s="420" t="s">
        <v>598</v>
      </c>
      <c r="K171" s="391"/>
      <c r="L171" s="391"/>
      <c r="M171" s="391"/>
      <c r="N171" s="391"/>
      <c r="O171" s="391"/>
      <c r="P171" s="391"/>
      <c r="Q171" s="391"/>
      <c r="R171" s="391"/>
      <c r="S171" s="391"/>
      <c r="T171" s="391"/>
      <c r="U171" s="391"/>
      <c r="V171" s="391"/>
      <c r="W171" s="391"/>
      <c r="X171" s="391"/>
      <c r="Y171" s="391"/>
      <c r="Z171" s="391"/>
      <c r="AA171" s="391"/>
      <c r="AB171" s="391"/>
      <c r="AC171" s="391"/>
      <c r="AD171" s="391"/>
      <c r="AE171" s="391"/>
      <c r="AF171" s="391"/>
      <c r="AG171" s="391"/>
      <c r="AH171" s="391"/>
    </row>
    <row r="172" spans="1:250" s="59" customFormat="1" ht="21.75" customHeight="1" x14ac:dyDescent="0.2">
      <c r="A172" s="420" t="s">
        <v>618</v>
      </c>
      <c r="B172" s="460" t="s">
        <v>619</v>
      </c>
      <c r="C172" s="455"/>
      <c r="D172" s="455"/>
      <c r="E172" s="455"/>
      <c r="F172" s="455"/>
      <c r="G172" s="455"/>
      <c r="H172" s="455"/>
      <c r="I172" s="419" t="s">
        <v>33</v>
      </c>
      <c r="J172" s="420" t="s">
        <v>598</v>
      </c>
      <c r="K172" s="391"/>
      <c r="L172" s="391"/>
      <c r="M172" s="391"/>
      <c r="N172" s="391"/>
      <c r="O172" s="391"/>
      <c r="P172" s="391"/>
      <c r="Q172" s="391"/>
      <c r="R172" s="391"/>
      <c r="S172" s="391"/>
      <c r="T172" s="391"/>
      <c r="U172" s="391"/>
      <c r="V172" s="391"/>
      <c r="W172" s="391"/>
      <c r="X172" s="391"/>
      <c r="Y172" s="391"/>
      <c r="Z172" s="391"/>
      <c r="AA172" s="391"/>
      <c r="AB172" s="391"/>
      <c r="AC172" s="391"/>
      <c r="AD172" s="391"/>
      <c r="AE172" s="391"/>
      <c r="AF172" s="391"/>
      <c r="AG172" s="391"/>
      <c r="AH172" s="391"/>
    </row>
    <row r="173" spans="1:250" s="59" customFormat="1" ht="21.75" customHeight="1" x14ac:dyDescent="0.2">
      <c r="A173" s="461" t="s">
        <v>254</v>
      </c>
      <c r="B173" s="461"/>
      <c r="C173" s="461"/>
      <c r="D173" s="461"/>
      <c r="E173" s="461"/>
      <c r="F173" s="461"/>
      <c r="G173" s="461"/>
      <c r="H173" s="461"/>
      <c r="I173" s="461"/>
      <c r="J173" s="461"/>
      <c r="K173" s="391"/>
      <c r="L173" s="391"/>
      <c r="M173" s="391"/>
      <c r="N173" s="391"/>
      <c r="O173" s="391"/>
      <c r="P173" s="391"/>
      <c r="Q173" s="391"/>
      <c r="R173" s="391"/>
      <c r="S173" s="391"/>
      <c r="T173" s="391"/>
      <c r="U173" s="391"/>
      <c r="V173" s="391"/>
      <c r="W173" s="391"/>
      <c r="X173" s="391"/>
      <c r="Y173" s="391"/>
      <c r="Z173" s="391"/>
      <c r="AA173" s="391"/>
      <c r="AB173" s="391"/>
      <c r="AC173" s="391"/>
      <c r="AD173" s="391"/>
      <c r="AE173" s="391"/>
      <c r="AF173" s="391"/>
      <c r="AG173" s="391"/>
      <c r="AH173" s="391"/>
    </row>
    <row r="174" spans="1:250" s="59" customFormat="1" ht="21.75" customHeight="1" x14ac:dyDescent="0.2">
      <c r="A174" s="419" t="s">
        <v>253</v>
      </c>
      <c r="B174" s="462" t="s">
        <v>252</v>
      </c>
      <c r="C174" s="462"/>
      <c r="D174" s="462"/>
      <c r="E174" s="462"/>
      <c r="F174" s="462"/>
      <c r="G174" s="462"/>
      <c r="H174" s="462"/>
      <c r="I174" s="462"/>
      <c r="J174" s="462"/>
      <c r="K174" s="391"/>
      <c r="L174" s="391"/>
      <c r="M174" s="391"/>
      <c r="N174" s="391"/>
      <c r="O174" s="391"/>
      <c r="P174" s="391"/>
      <c r="Q174" s="391"/>
      <c r="R174" s="391"/>
      <c r="S174" s="391"/>
      <c r="T174" s="391"/>
      <c r="U174" s="391"/>
      <c r="V174" s="391"/>
      <c r="W174" s="391"/>
      <c r="X174" s="391"/>
      <c r="Y174" s="391"/>
      <c r="Z174" s="391"/>
      <c r="AA174" s="391"/>
      <c r="AB174" s="391"/>
      <c r="AC174" s="391"/>
      <c r="AD174" s="391"/>
      <c r="AE174" s="391"/>
      <c r="AF174" s="391"/>
      <c r="AG174" s="391"/>
      <c r="AH174" s="391"/>
    </row>
    <row r="175" spans="1:250" s="59" customFormat="1" ht="21.75" customHeight="1" x14ac:dyDescent="0.2">
      <c r="A175" s="419" t="s">
        <v>251</v>
      </c>
      <c r="B175" s="462"/>
      <c r="C175" s="462"/>
      <c r="D175" s="462"/>
      <c r="E175" s="462"/>
      <c r="F175" s="462"/>
      <c r="G175" s="462"/>
      <c r="H175" s="462"/>
      <c r="I175" s="462"/>
      <c r="J175" s="462"/>
      <c r="K175" s="391"/>
      <c r="L175" s="391"/>
      <c r="M175" s="391"/>
      <c r="N175" s="391"/>
      <c r="O175" s="391"/>
      <c r="P175" s="391"/>
      <c r="Q175" s="391"/>
      <c r="R175" s="391"/>
      <c r="S175" s="391"/>
      <c r="T175" s="391"/>
      <c r="U175" s="391"/>
      <c r="V175" s="391"/>
      <c r="W175" s="391"/>
      <c r="X175" s="391"/>
      <c r="Y175" s="391"/>
      <c r="Z175" s="391"/>
      <c r="AA175" s="391"/>
      <c r="AB175" s="391"/>
      <c r="AC175" s="391"/>
      <c r="AD175" s="391"/>
      <c r="AE175" s="391"/>
      <c r="AF175" s="391"/>
      <c r="AG175" s="391"/>
      <c r="AH175" s="391"/>
    </row>
    <row r="176" spans="1:250" s="59" customFormat="1" ht="21.75" customHeight="1" x14ac:dyDescent="0.2">
      <c r="A176" s="419" t="s">
        <v>250</v>
      </c>
      <c r="B176" s="462"/>
      <c r="C176" s="462"/>
      <c r="D176" s="462"/>
      <c r="E176" s="462"/>
      <c r="F176" s="462"/>
      <c r="G176" s="462"/>
      <c r="H176" s="462"/>
      <c r="I176" s="462"/>
      <c r="J176" s="462"/>
      <c r="K176" s="391"/>
      <c r="L176" s="391"/>
      <c r="M176" s="391"/>
      <c r="N176" s="391"/>
      <c r="O176" s="391"/>
      <c r="P176" s="391"/>
      <c r="Q176" s="391"/>
      <c r="R176" s="391"/>
      <c r="S176" s="391"/>
      <c r="T176" s="391"/>
      <c r="U176" s="391"/>
      <c r="V176" s="391"/>
      <c r="W176" s="391"/>
      <c r="X176" s="391"/>
      <c r="Y176" s="391"/>
      <c r="Z176" s="391"/>
      <c r="AA176" s="391"/>
      <c r="AB176" s="391"/>
      <c r="AC176" s="391"/>
      <c r="AD176" s="391"/>
      <c r="AE176" s="391"/>
      <c r="AF176" s="391"/>
      <c r="AG176" s="391"/>
      <c r="AH176" s="391"/>
    </row>
    <row r="177" spans="1:41" s="59" customFormat="1" ht="21.75" customHeight="1" x14ac:dyDescent="0.2">
      <c r="A177" s="419" t="s">
        <v>249</v>
      </c>
      <c r="B177" s="462"/>
      <c r="C177" s="462"/>
      <c r="D177" s="462"/>
      <c r="E177" s="462"/>
      <c r="F177" s="462"/>
      <c r="G177" s="462"/>
      <c r="H177" s="462"/>
      <c r="I177" s="462"/>
      <c r="J177" s="462"/>
      <c r="K177" s="391"/>
      <c r="L177" s="391"/>
      <c r="M177" s="391"/>
      <c r="N177" s="391"/>
      <c r="O177" s="391"/>
      <c r="P177" s="391"/>
      <c r="Q177" s="391"/>
      <c r="R177" s="391"/>
      <c r="S177" s="391"/>
      <c r="T177" s="391"/>
      <c r="U177" s="391"/>
      <c r="V177" s="391"/>
      <c r="W177" s="391"/>
      <c r="X177" s="391"/>
      <c r="Y177" s="391"/>
      <c r="Z177" s="391"/>
      <c r="AA177" s="391"/>
      <c r="AB177" s="391"/>
      <c r="AC177" s="391"/>
      <c r="AD177" s="391"/>
      <c r="AE177" s="391"/>
      <c r="AF177" s="391"/>
      <c r="AG177" s="391"/>
      <c r="AH177" s="391"/>
    </row>
    <row r="178" spans="1:41" s="59" customFormat="1" ht="21.75" customHeight="1" x14ac:dyDescent="0.2">
      <c r="A178" s="464" t="s">
        <v>620</v>
      </c>
      <c r="B178" s="465"/>
      <c r="C178" s="465"/>
      <c r="D178" s="465"/>
      <c r="E178" s="465"/>
      <c r="F178" s="465"/>
      <c r="G178" s="465"/>
      <c r="H178" s="465"/>
      <c r="I178" s="465"/>
      <c r="J178" s="466"/>
      <c r="K178" s="391"/>
      <c r="L178" s="391"/>
      <c r="M178" s="391"/>
      <c r="N178" s="391"/>
      <c r="O178" s="391"/>
      <c r="P178" s="391"/>
      <c r="Q178" s="391"/>
      <c r="R178" s="391"/>
      <c r="S178" s="391"/>
      <c r="T178" s="391"/>
      <c r="U178" s="391"/>
      <c r="V178" s="391"/>
      <c r="W178" s="391"/>
      <c r="X178" s="391"/>
      <c r="Y178" s="391"/>
      <c r="Z178" s="391"/>
      <c r="AA178" s="391"/>
      <c r="AB178" s="391"/>
      <c r="AC178" s="391"/>
      <c r="AD178" s="391"/>
      <c r="AE178" s="391"/>
      <c r="AF178" s="391"/>
      <c r="AG178" s="391"/>
      <c r="AH178" s="391"/>
    </row>
    <row r="179" spans="1:41" s="59" customFormat="1" x14ac:dyDescent="0.2">
      <c r="A179" s="424"/>
      <c r="B179" s="405"/>
      <c r="C179" s="405"/>
      <c r="D179" s="405"/>
      <c r="E179" s="405"/>
      <c r="F179" s="425"/>
      <c r="G179" s="425"/>
      <c r="H179" s="425"/>
      <c r="I179" s="425"/>
      <c r="J179" s="425"/>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c r="AG179" s="391"/>
      <c r="AH179" s="391"/>
    </row>
    <row r="180" spans="1:41" s="59" customFormat="1" ht="21.75" customHeight="1" x14ac:dyDescent="0.2">
      <c r="A180" s="463" t="s">
        <v>553</v>
      </c>
      <c r="B180" s="463"/>
      <c r="C180" s="463"/>
      <c r="D180" s="463"/>
      <c r="E180" s="463"/>
      <c r="F180" s="425"/>
      <c r="G180" s="425"/>
      <c r="H180" s="425"/>
      <c r="I180" s="425"/>
      <c r="J180" s="425"/>
      <c r="K180" s="391"/>
      <c r="L180" s="391"/>
      <c r="M180" s="391"/>
      <c r="N180" s="391"/>
      <c r="O180" s="391"/>
      <c r="P180" s="391"/>
      <c r="Q180" s="391"/>
      <c r="R180" s="391"/>
      <c r="S180" s="391"/>
      <c r="T180" s="391"/>
      <c r="U180" s="391"/>
      <c r="V180" s="391"/>
      <c r="W180" s="391"/>
      <c r="X180" s="391"/>
      <c r="Y180" s="391"/>
      <c r="Z180" s="391"/>
      <c r="AA180" s="391"/>
      <c r="AB180" s="391"/>
      <c r="AC180" s="391"/>
      <c r="AD180" s="391"/>
      <c r="AE180" s="391"/>
      <c r="AF180" s="391"/>
      <c r="AG180" s="391"/>
      <c r="AH180" s="391"/>
    </row>
    <row r="181" spans="1:41" s="370" customFormat="1" ht="35.25" customHeight="1" x14ac:dyDescent="0.2">
      <c r="A181" s="458" t="s">
        <v>554</v>
      </c>
      <c r="B181" s="458"/>
      <c r="C181" s="458"/>
      <c r="D181" s="458"/>
      <c r="E181" s="458"/>
      <c r="F181" s="458"/>
      <c r="G181" s="458"/>
      <c r="H181" s="458"/>
      <c r="I181" s="458"/>
      <c r="J181" s="458"/>
      <c r="K181" s="388"/>
      <c r="L181" s="388"/>
      <c r="M181" s="388"/>
      <c r="N181" s="388"/>
      <c r="O181" s="388"/>
      <c r="P181" s="388"/>
      <c r="Q181" s="388"/>
      <c r="R181" s="388"/>
      <c r="S181" s="388"/>
      <c r="T181" s="388"/>
      <c r="U181" s="388"/>
      <c r="V181" s="388"/>
      <c r="W181" s="388"/>
      <c r="X181" s="388"/>
      <c r="Y181" s="388"/>
      <c r="Z181" s="388"/>
      <c r="AA181" s="388"/>
      <c r="AB181" s="388"/>
      <c r="AC181" s="388"/>
      <c r="AD181" s="388"/>
      <c r="AE181" s="388"/>
      <c r="AF181" s="388"/>
      <c r="AG181" s="388"/>
      <c r="AH181" s="388"/>
      <c r="AI181" s="388"/>
      <c r="AJ181" s="388"/>
      <c r="AK181" s="388"/>
      <c r="AL181" s="388"/>
      <c r="AM181" s="388"/>
      <c r="AN181" s="388"/>
      <c r="AO181" s="388"/>
    </row>
    <row r="182" spans="1:41" s="370" customFormat="1" ht="120.6" customHeight="1" x14ac:dyDescent="0.2">
      <c r="A182" s="458" t="s">
        <v>572</v>
      </c>
      <c r="B182" s="459"/>
      <c r="C182" s="459"/>
      <c r="D182" s="459"/>
      <c r="E182" s="459"/>
      <c r="F182" s="459"/>
      <c r="G182" s="459"/>
      <c r="H182" s="459"/>
      <c r="I182" s="459"/>
      <c r="J182" s="459"/>
      <c r="K182" s="388"/>
      <c r="L182" s="388"/>
      <c r="M182" s="388"/>
      <c r="N182" s="388"/>
      <c r="O182" s="388"/>
      <c r="P182" s="388"/>
      <c r="Q182" s="388"/>
      <c r="R182" s="388"/>
      <c r="S182" s="388"/>
      <c r="T182" s="388"/>
      <c r="U182" s="388"/>
      <c r="V182" s="388"/>
      <c r="W182" s="388"/>
      <c r="X182" s="388"/>
      <c r="Y182" s="388"/>
      <c r="Z182" s="388"/>
      <c r="AA182" s="388"/>
      <c r="AB182" s="388"/>
      <c r="AC182" s="388"/>
      <c r="AD182" s="388"/>
      <c r="AE182" s="388"/>
      <c r="AF182" s="388"/>
      <c r="AG182" s="388"/>
      <c r="AH182" s="388"/>
      <c r="AI182" s="388"/>
      <c r="AJ182" s="388"/>
      <c r="AK182" s="388"/>
      <c r="AL182" s="388"/>
      <c r="AM182" s="388"/>
      <c r="AN182" s="388"/>
      <c r="AO182" s="388"/>
    </row>
    <row r="183" spans="1:41" s="370" customFormat="1" ht="138.6" customHeight="1" x14ac:dyDescent="0.2">
      <c r="A183" s="458" t="s">
        <v>555</v>
      </c>
      <c r="B183" s="459"/>
      <c r="C183" s="459"/>
      <c r="D183" s="459"/>
      <c r="E183" s="459"/>
      <c r="F183" s="459"/>
      <c r="G183" s="459"/>
      <c r="H183" s="459"/>
      <c r="I183" s="459"/>
      <c r="J183" s="459"/>
      <c r="K183" s="388"/>
      <c r="L183" s="388"/>
      <c r="M183" s="388"/>
      <c r="N183" s="388"/>
      <c r="O183" s="388"/>
      <c r="P183" s="388"/>
      <c r="Q183" s="388"/>
      <c r="R183" s="388"/>
      <c r="S183" s="388"/>
      <c r="T183" s="388"/>
      <c r="U183" s="388"/>
      <c r="V183" s="388"/>
      <c r="W183" s="388"/>
      <c r="X183" s="388"/>
      <c r="Y183" s="388"/>
      <c r="Z183" s="388"/>
      <c r="AA183" s="388"/>
      <c r="AB183" s="388"/>
      <c r="AC183" s="388"/>
      <c r="AD183" s="388"/>
      <c r="AE183" s="388"/>
      <c r="AF183" s="388"/>
      <c r="AG183" s="388"/>
      <c r="AH183" s="388"/>
      <c r="AI183" s="388"/>
      <c r="AJ183" s="388"/>
      <c r="AK183" s="388"/>
      <c r="AL183" s="388"/>
      <c r="AM183" s="388"/>
      <c r="AN183" s="388"/>
      <c r="AO183" s="388"/>
    </row>
    <row r="184" spans="1:41" s="370" customFormat="1" ht="30.6" customHeight="1" x14ac:dyDescent="0.2">
      <c r="A184" s="458" t="s">
        <v>556</v>
      </c>
      <c r="B184" s="458"/>
      <c r="C184" s="458"/>
      <c r="D184" s="458"/>
      <c r="E184" s="458"/>
      <c r="F184" s="458"/>
      <c r="G184" s="458"/>
      <c r="H184" s="458"/>
      <c r="I184" s="458"/>
      <c r="J184" s="458"/>
      <c r="K184" s="388"/>
      <c r="L184" s="388"/>
      <c r="M184" s="388"/>
      <c r="N184" s="388"/>
      <c r="O184" s="388"/>
      <c r="P184" s="388"/>
      <c r="Q184" s="388"/>
      <c r="R184" s="388"/>
      <c r="S184" s="388"/>
      <c r="T184" s="388"/>
      <c r="U184" s="388"/>
      <c r="V184" s="388"/>
      <c r="W184" s="388"/>
      <c r="X184" s="388"/>
      <c r="Y184" s="388"/>
      <c r="Z184" s="388"/>
      <c r="AA184" s="388"/>
      <c r="AB184" s="388"/>
      <c r="AC184" s="388"/>
      <c r="AD184" s="388"/>
      <c r="AE184" s="388"/>
      <c r="AF184" s="388"/>
      <c r="AG184" s="388"/>
      <c r="AH184" s="388"/>
      <c r="AI184" s="388"/>
      <c r="AJ184" s="388"/>
      <c r="AK184" s="388"/>
      <c r="AL184" s="388"/>
      <c r="AM184" s="388"/>
      <c r="AN184" s="388"/>
      <c r="AO184" s="388"/>
    </row>
    <row r="185" spans="1:41" s="370" customFormat="1" ht="54.6" customHeight="1" x14ac:dyDescent="0.2">
      <c r="A185" s="458" t="s">
        <v>557</v>
      </c>
      <c r="B185" s="459"/>
      <c r="C185" s="459"/>
      <c r="D185" s="459"/>
      <c r="E185" s="459"/>
      <c r="F185" s="459"/>
      <c r="G185" s="459"/>
      <c r="H185" s="459"/>
      <c r="I185" s="459"/>
      <c r="J185" s="459"/>
      <c r="K185" s="388"/>
      <c r="L185" s="388"/>
      <c r="M185" s="388"/>
      <c r="N185" s="388"/>
      <c r="O185" s="388"/>
      <c r="P185" s="388"/>
      <c r="Q185" s="388"/>
      <c r="R185" s="388"/>
      <c r="S185" s="388"/>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row>
    <row r="186" spans="1:41" s="371" customFormat="1" ht="171.95" customHeight="1" x14ac:dyDescent="0.25">
      <c r="A186" s="458" t="s">
        <v>558</v>
      </c>
      <c r="B186" s="459"/>
      <c r="C186" s="459"/>
      <c r="D186" s="459"/>
      <c r="E186" s="459"/>
      <c r="F186" s="459"/>
      <c r="G186" s="459"/>
      <c r="H186" s="459"/>
      <c r="I186" s="459"/>
      <c r="J186" s="459"/>
      <c r="K186" s="389"/>
      <c r="L186" s="389"/>
      <c r="M186" s="389"/>
      <c r="N186" s="389"/>
      <c r="O186" s="389"/>
      <c r="P186" s="389"/>
      <c r="Q186" s="389"/>
      <c r="R186" s="389"/>
      <c r="S186" s="389"/>
      <c r="T186" s="389"/>
      <c r="U186" s="389"/>
      <c r="V186" s="389"/>
      <c r="W186" s="389"/>
      <c r="X186" s="389"/>
      <c r="Y186" s="389"/>
      <c r="Z186" s="389"/>
      <c r="AA186" s="389"/>
      <c r="AB186" s="389"/>
      <c r="AC186" s="389"/>
      <c r="AD186" s="389"/>
      <c r="AE186" s="389"/>
      <c r="AF186" s="389"/>
      <c r="AG186" s="389"/>
      <c r="AH186" s="389"/>
      <c r="AI186" s="389"/>
      <c r="AJ186" s="389"/>
      <c r="AK186" s="389"/>
      <c r="AL186" s="389"/>
      <c r="AM186" s="389"/>
      <c r="AN186" s="389"/>
      <c r="AO186" s="389"/>
    </row>
    <row r="187" spans="1:41" s="370" customFormat="1" ht="59.45" customHeight="1" x14ac:dyDescent="0.2">
      <c r="A187" s="458" t="s">
        <v>559</v>
      </c>
      <c r="B187" s="458"/>
      <c r="C187" s="458"/>
      <c r="D187" s="458"/>
      <c r="E187" s="458"/>
      <c r="F187" s="458"/>
      <c r="G187" s="458"/>
      <c r="H187" s="458"/>
      <c r="I187" s="458"/>
      <c r="J187" s="45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row>
    <row r="188" spans="1:41" s="370" customFormat="1" ht="96.6" customHeight="1" x14ac:dyDescent="0.2">
      <c r="A188" s="458" t="s">
        <v>560</v>
      </c>
      <c r="B188" s="458"/>
      <c r="C188" s="458"/>
      <c r="D188" s="458"/>
      <c r="E188" s="458"/>
      <c r="F188" s="458"/>
      <c r="G188" s="458"/>
      <c r="H188" s="458"/>
      <c r="I188" s="458"/>
      <c r="J188" s="458"/>
      <c r="K188" s="388"/>
      <c r="L188" s="388"/>
      <c r="M188" s="388"/>
      <c r="N188" s="388"/>
      <c r="O188" s="388"/>
      <c r="P188" s="388"/>
      <c r="Q188" s="388"/>
      <c r="R188" s="388"/>
      <c r="S188" s="388"/>
      <c r="T188" s="388"/>
      <c r="U188" s="388"/>
      <c r="V188" s="388"/>
      <c r="W188" s="388"/>
      <c r="X188" s="388"/>
      <c r="Y188" s="388"/>
      <c r="Z188" s="388"/>
      <c r="AA188" s="388"/>
      <c r="AB188" s="388"/>
      <c r="AC188" s="388"/>
      <c r="AD188" s="388"/>
      <c r="AE188" s="388"/>
      <c r="AF188" s="388"/>
      <c r="AG188" s="388"/>
      <c r="AH188" s="388"/>
      <c r="AI188" s="388"/>
      <c r="AJ188" s="388"/>
      <c r="AK188" s="388"/>
      <c r="AL188" s="388"/>
      <c r="AM188" s="388"/>
      <c r="AN188" s="388"/>
      <c r="AO188" s="388"/>
    </row>
    <row r="189" spans="1:41" s="370" customFormat="1" ht="44.45" customHeight="1" x14ac:dyDescent="0.2">
      <c r="A189" s="458" t="s">
        <v>561</v>
      </c>
      <c r="B189" s="458"/>
      <c r="C189" s="458"/>
      <c r="D189" s="458"/>
      <c r="E189" s="458"/>
      <c r="F189" s="458"/>
      <c r="G189" s="458"/>
      <c r="H189" s="458"/>
      <c r="I189" s="458"/>
      <c r="J189" s="458"/>
      <c r="K189" s="388"/>
      <c r="L189" s="388"/>
      <c r="M189" s="388"/>
      <c r="N189" s="388"/>
      <c r="O189" s="388"/>
      <c r="P189" s="388"/>
      <c r="Q189" s="388"/>
      <c r="R189" s="388"/>
      <c r="S189" s="388"/>
      <c r="T189" s="388"/>
      <c r="U189" s="388"/>
      <c r="V189" s="388"/>
      <c r="W189" s="388"/>
      <c r="X189" s="388"/>
      <c r="Y189" s="388"/>
      <c r="Z189" s="388"/>
      <c r="AA189" s="388"/>
      <c r="AB189" s="388"/>
      <c r="AC189" s="388"/>
      <c r="AD189" s="388"/>
      <c r="AE189" s="388"/>
      <c r="AF189" s="388"/>
      <c r="AG189" s="388"/>
      <c r="AH189" s="388"/>
      <c r="AI189" s="388"/>
      <c r="AJ189" s="388"/>
      <c r="AK189" s="388"/>
      <c r="AL189" s="388"/>
      <c r="AM189" s="388"/>
      <c r="AN189" s="388"/>
      <c r="AO189" s="388"/>
    </row>
    <row r="190" spans="1:41" s="370" customFormat="1" ht="71.45" customHeight="1" x14ac:dyDescent="0.2">
      <c r="A190" s="458" t="s">
        <v>562</v>
      </c>
      <c r="B190" s="458"/>
      <c r="C190" s="458"/>
      <c r="D190" s="458"/>
      <c r="E190" s="458"/>
      <c r="F190" s="458"/>
      <c r="G190" s="458"/>
      <c r="H190" s="458"/>
      <c r="I190" s="458"/>
      <c r="J190" s="45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row>
    <row r="191" spans="1:41" s="370" customFormat="1" ht="109.5" customHeight="1" x14ac:dyDescent="0.2">
      <c r="A191" s="458" t="s">
        <v>563</v>
      </c>
      <c r="B191" s="458"/>
      <c r="C191" s="458"/>
      <c r="D191" s="458"/>
      <c r="E191" s="458"/>
      <c r="F191" s="458"/>
      <c r="G191" s="458"/>
      <c r="H191" s="458"/>
      <c r="I191" s="458"/>
      <c r="J191" s="458"/>
      <c r="K191" s="388"/>
      <c r="L191" s="388"/>
      <c r="M191" s="388"/>
      <c r="N191" s="388"/>
      <c r="O191" s="388"/>
      <c r="P191" s="388"/>
      <c r="Q191" s="388"/>
      <c r="R191" s="388"/>
      <c r="S191" s="388"/>
      <c r="T191" s="388"/>
      <c r="U191" s="388"/>
      <c r="V191" s="388"/>
      <c r="W191" s="388"/>
      <c r="X191" s="388"/>
      <c r="Y191" s="388"/>
      <c r="Z191" s="388"/>
      <c r="AA191" s="388"/>
      <c r="AB191" s="388"/>
      <c r="AC191" s="388"/>
      <c r="AD191" s="388"/>
      <c r="AE191" s="388"/>
      <c r="AF191" s="388"/>
      <c r="AG191" s="388"/>
      <c r="AH191" s="388"/>
      <c r="AI191" s="388"/>
      <c r="AJ191" s="388"/>
      <c r="AK191" s="388"/>
      <c r="AL191" s="388"/>
      <c r="AM191" s="388"/>
      <c r="AN191" s="388"/>
      <c r="AO191" s="388"/>
    </row>
    <row r="192" spans="1:41" s="370" customFormat="1" ht="37.5" customHeight="1" x14ac:dyDescent="0.2">
      <c r="A192" s="458" t="s">
        <v>564</v>
      </c>
      <c r="B192" s="458"/>
      <c r="C192" s="458"/>
      <c r="D192" s="458"/>
      <c r="E192" s="458"/>
      <c r="F192" s="458"/>
      <c r="G192" s="458"/>
      <c r="H192" s="458"/>
      <c r="I192" s="458"/>
      <c r="J192" s="458"/>
      <c r="K192" s="388"/>
      <c r="L192" s="388"/>
      <c r="M192" s="388"/>
      <c r="N192" s="388"/>
      <c r="O192" s="388"/>
      <c r="P192" s="388"/>
      <c r="Q192" s="388"/>
      <c r="R192" s="388"/>
      <c r="S192" s="388"/>
      <c r="T192" s="388"/>
      <c r="U192" s="388"/>
      <c r="V192" s="388"/>
      <c r="W192" s="388"/>
      <c r="X192" s="388"/>
      <c r="Y192" s="388"/>
      <c r="Z192" s="388"/>
      <c r="AA192" s="388"/>
      <c r="AB192" s="388"/>
      <c r="AC192" s="388"/>
      <c r="AD192" s="388"/>
      <c r="AE192" s="388"/>
      <c r="AF192" s="388"/>
      <c r="AG192" s="388"/>
      <c r="AH192" s="388"/>
      <c r="AI192" s="388"/>
      <c r="AJ192" s="388"/>
      <c r="AK192" s="388"/>
      <c r="AL192" s="388"/>
      <c r="AM192" s="388"/>
      <c r="AN192" s="388"/>
      <c r="AO192" s="388"/>
    </row>
    <row r="193" spans="1:41" s="370" customFormat="1" ht="84.6" customHeight="1" x14ac:dyDescent="0.2">
      <c r="A193" s="458" t="s">
        <v>565</v>
      </c>
      <c r="B193" s="458"/>
      <c r="C193" s="458"/>
      <c r="D193" s="458"/>
      <c r="E193" s="458"/>
      <c r="F193" s="458"/>
      <c r="G193" s="458"/>
      <c r="H193" s="458"/>
      <c r="I193" s="458"/>
      <c r="J193" s="458"/>
      <c r="K193" s="388"/>
      <c r="L193" s="388"/>
      <c r="M193" s="388"/>
      <c r="N193" s="388"/>
      <c r="O193" s="388"/>
      <c r="P193" s="388"/>
      <c r="Q193" s="388"/>
      <c r="R193" s="388"/>
      <c r="S193" s="388"/>
      <c r="T193" s="388"/>
      <c r="U193" s="388"/>
      <c r="V193" s="388"/>
      <c r="W193" s="388"/>
      <c r="X193" s="388"/>
      <c r="Y193" s="388"/>
      <c r="Z193" s="388"/>
      <c r="AA193" s="388"/>
      <c r="AB193" s="388"/>
      <c r="AC193" s="388"/>
      <c r="AD193" s="388"/>
      <c r="AE193" s="388"/>
      <c r="AF193" s="388"/>
      <c r="AG193" s="388"/>
      <c r="AH193" s="388"/>
      <c r="AI193" s="388"/>
      <c r="AJ193" s="388"/>
      <c r="AK193" s="388"/>
      <c r="AL193" s="388"/>
      <c r="AM193" s="388"/>
      <c r="AN193" s="388"/>
      <c r="AO193" s="388"/>
    </row>
    <row r="194" spans="1:41" s="370" customFormat="1" ht="60" customHeight="1" x14ac:dyDescent="0.2">
      <c r="A194" s="458" t="s">
        <v>566</v>
      </c>
      <c r="B194" s="458"/>
      <c r="C194" s="458"/>
      <c r="D194" s="458"/>
      <c r="E194" s="458"/>
      <c r="F194" s="458"/>
      <c r="G194" s="458"/>
      <c r="H194" s="458"/>
      <c r="I194" s="458"/>
      <c r="J194" s="458"/>
      <c r="K194" s="388"/>
      <c r="L194" s="388"/>
      <c r="M194" s="388"/>
      <c r="N194" s="388"/>
      <c r="O194" s="388"/>
      <c r="P194" s="388"/>
      <c r="Q194" s="388"/>
      <c r="R194" s="388"/>
      <c r="S194" s="388"/>
      <c r="T194" s="388"/>
      <c r="U194" s="388"/>
      <c r="V194" s="388"/>
      <c r="W194" s="388"/>
      <c r="X194" s="388"/>
      <c r="Y194" s="388"/>
      <c r="Z194" s="388"/>
      <c r="AA194" s="388"/>
      <c r="AB194" s="388"/>
      <c r="AC194" s="388"/>
      <c r="AD194" s="388"/>
      <c r="AE194" s="388"/>
      <c r="AF194" s="388"/>
      <c r="AG194" s="388"/>
      <c r="AH194" s="388"/>
      <c r="AI194" s="388"/>
      <c r="AJ194" s="388"/>
      <c r="AK194" s="388"/>
      <c r="AL194" s="388"/>
      <c r="AM194" s="388"/>
      <c r="AN194" s="388"/>
      <c r="AO194" s="388"/>
    </row>
    <row r="195" spans="1:41" s="370" customFormat="1" ht="58.5" customHeight="1" x14ac:dyDescent="0.2">
      <c r="A195" s="458" t="s">
        <v>567</v>
      </c>
      <c r="B195" s="458"/>
      <c r="C195" s="458"/>
      <c r="D195" s="458"/>
      <c r="E195" s="458"/>
      <c r="F195" s="458"/>
      <c r="G195" s="458"/>
      <c r="H195" s="458"/>
      <c r="I195" s="458"/>
      <c r="J195" s="458"/>
      <c r="K195" s="388"/>
      <c r="L195" s="388"/>
      <c r="M195" s="388"/>
      <c r="N195" s="388"/>
      <c r="O195" s="388"/>
      <c r="P195" s="388"/>
      <c r="Q195" s="388"/>
      <c r="R195" s="388"/>
      <c r="S195" s="388"/>
      <c r="T195" s="388"/>
      <c r="U195" s="388"/>
      <c r="V195" s="388"/>
      <c r="W195" s="388"/>
      <c r="X195" s="388"/>
      <c r="Y195" s="388"/>
      <c r="Z195" s="388"/>
      <c r="AA195" s="388"/>
      <c r="AB195" s="388"/>
      <c r="AC195" s="388"/>
      <c r="AD195" s="388"/>
      <c r="AE195" s="388"/>
      <c r="AF195" s="388"/>
      <c r="AG195" s="388"/>
      <c r="AH195" s="388"/>
      <c r="AI195" s="388"/>
      <c r="AJ195" s="388"/>
      <c r="AK195" s="388"/>
      <c r="AL195" s="388"/>
      <c r="AM195" s="388"/>
      <c r="AN195" s="388"/>
      <c r="AO195" s="388"/>
    </row>
    <row r="196" spans="1:41" s="370" customFormat="1" ht="98.1" customHeight="1" x14ac:dyDescent="0.2">
      <c r="A196" s="458" t="s">
        <v>568</v>
      </c>
      <c r="B196" s="459"/>
      <c r="C196" s="459"/>
      <c r="D196" s="459"/>
      <c r="E196" s="459"/>
      <c r="F196" s="459"/>
      <c r="G196" s="459"/>
      <c r="H196" s="459"/>
      <c r="I196" s="459"/>
      <c r="J196" s="459"/>
      <c r="K196" s="388"/>
      <c r="L196" s="388"/>
      <c r="M196" s="388"/>
      <c r="N196" s="388"/>
      <c r="O196" s="388"/>
      <c r="P196" s="388"/>
      <c r="Q196" s="388"/>
      <c r="R196" s="388"/>
      <c r="S196" s="388"/>
      <c r="T196" s="388"/>
      <c r="U196" s="388"/>
      <c r="V196" s="388"/>
      <c r="W196" s="388"/>
      <c r="X196" s="388"/>
      <c r="Y196" s="388"/>
      <c r="Z196" s="388"/>
      <c r="AA196" s="388"/>
      <c r="AB196" s="388"/>
      <c r="AC196" s="388"/>
      <c r="AD196" s="388"/>
      <c r="AE196" s="388"/>
      <c r="AF196" s="388"/>
      <c r="AG196" s="388"/>
      <c r="AH196" s="388"/>
      <c r="AI196" s="388"/>
      <c r="AJ196" s="388"/>
      <c r="AK196" s="388"/>
      <c r="AL196" s="388"/>
      <c r="AM196" s="388"/>
      <c r="AN196" s="388"/>
      <c r="AO196" s="388"/>
    </row>
    <row r="197" spans="1:41" s="370" customFormat="1" ht="137.44999999999999" customHeight="1" x14ac:dyDescent="0.2">
      <c r="A197" s="458" t="s">
        <v>569</v>
      </c>
      <c r="B197" s="459"/>
      <c r="C197" s="459"/>
      <c r="D197" s="459"/>
      <c r="E197" s="459"/>
      <c r="F197" s="459"/>
      <c r="G197" s="459"/>
      <c r="H197" s="459"/>
      <c r="I197" s="459"/>
      <c r="J197" s="459"/>
      <c r="K197" s="388"/>
      <c r="L197" s="388"/>
      <c r="M197" s="388"/>
      <c r="N197" s="388"/>
      <c r="O197" s="388"/>
      <c r="P197" s="388"/>
      <c r="Q197" s="388"/>
      <c r="R197" s="388"/>
      <c r="S197" s="388"/>
      <c r="T197" s="388"/>
      <c r="U197" s="388"/>
      <c r="V197" s="388"/>
      <c r="W197" s="388"/>
      <c r="X197" s="388"/>
      <c r="Y197" s="388"/>
      <c r="Z197" s="388"/>
      <c r="AA197" s="388"/>
      <c r="AB197" s="388"/>
      <c r="AC197" s="388"/>
      <c r="AD197" s="388"/>
      <c r="AE197" s="388"/>
      <c r="AF197" s="388"/>
      <c r="AG197" s="388"/>
      <c r="AH197" s="388"/>
      <c r="AI197" s="388"/>
      <c r="AJ197" s="388"/>
      <c r="AK197" s="388"/>
      <c r="AL197" s="388"/>
      <c r="AM197" s="388"/>
      <c r="AN197" s="388"/>
      <c r="AO197" s="388"/>
    </row>
    <row r="198" spans="1:41" s="370" customFormat="1" ht="237.6" customHeight="1" x14ac:dyDescent="0.2">
      <c r="A198" s="458" t="s">
        <v>570</v>
      </c>
      <c r="B198" s="459"/>
      <c r="C198" s="459"/>
      <c r="D198" s="459"/>
      <c r="E198" s="459"/>
      <c r="F198" s="459"/>
      <c r="G198" s="459"/>
      <c r="H198" s="459"/>
      <c r="I198" s="459"/>
      <c r="J198" s="459"/>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8"/>
      <c r="AL198" s="388"/>
      <c r="AM198" s="388"/>
      <c r="AN198" s="388"/>
      <c r="AO198" s="388"/>
    </row>
    <row r="199" spans="1:41" s="370" customFormat="1" ht="117" customHeight="1" x14ac:dyDescent="0.2">
      <c r="A199" s="458" t="s">
        <v>571</v>
      </c>
      <c r="B199" s="459"/>
      <c r="C199" s="459"/>
      <c r="D199" s="459"/>
      <c r="E199" s="459"/>
      <c r="F199" s="459"/>
      <c r="G199" s="459"/>
      <c r="H199" s="459"/>
      <c r="I199" s="459"/>
      <c r="J199" s="459"/>
      <c r="K199" s="388"/>
      <c r="L199" s="388"/>
      <c r="M199" s="388"/>
      <c r="N199" s="388"/>
      <c r="O199" s="388"/>
      <c r="P199" s="388"/>
      <c r="Q199" s="388"/>
      <c r="R199" s="388"/>
      <c r="S199" s="388"/>
      <c r="T199" s="388"/>
      <c r="U199" s="388"/>
      <c r="V199" s="388"/>
      <c r="W199" s="388"/>
      <c r="X199" s="388"/>
      <c r="Y199" s="388"/>
      <c r="Z199" s="388"/>
      <c r="AA199" s="388"/>
      <c r="AB199" s="388"/>
      <c r="AC199" s="388"/>
      <c r="AD199" s="388"/>
      <c r="AE199" s="388"/>
      <c r="AF199" s="388"/>
      <c r="AG199" s="388"/>
      <c r="AH199" s="388"/>
      <c r="AI199" s="388"/>
      <c r="AJ199" s="388"/>
      <c r="AK199" s="388"/>
      <c r="AL199" s="388"/>
      <c r="AM199" s="388"/>
      <c r="AN199" s="388"/>
      <c r="AO199" s="388"/>
    </row>
    <row r="200" spans="1:41" x14ac:dyDescent="0.2">
      <c r="A200" s="232"/>
      <c r="B200" s="232"/>
      <c r="C200" s="232"/>
      <c r="D200" s="232"/>
      <c r="E200" s="232"/>
      <c r="F200" s="232"/>
      <c r="G200" s="232"/>
      <c r="H200" s="232"/>
      <c r="I200" s="232"/>
      <c r="J200" s="232"/>
    </row>
    <row r="201" spans="1:41" ht="27.6" customHeight="1" x14ac:dyDescent="0.2">
      <c r="A201" s="368" t="s">
        <v>245</v>
      </c>
      <c r="B201" s="369"/>
      <c r="C201" s="369"/>
      <c r="D201" s="369"/>
      <c r="E201" s="369"/>
      <c r="F201" s="369"/>
      <c r="G201" s="369"/>
      <c r="H201" s="369"/>
      <c r="I201" s="369"/>
      <c r="J201" s="369"/>
    </row>
    <row r="202" spans="1:41" ht="237" customHeight="1" x14ac:dyDescent="0.2">
      <c r="A202" s="536" t="s">
        <v>573</v>
      </c>
      <c r="B202" s="536"/>
      <c r="C202" s="536"/>
      <c r="D202" s="536"/>
      <c r="E202" s="536"/>
      <c r="F202" s="536"/>
      <c r="G202" s="536"/>
      <c r="H202" s="536"/>
      <c r="I202" s="536"/>
      <c r="J202" s="536"/>
    </row>
    <row r="203" spans="1:41" s="1" customFormat="1" ht="336.6" customHeight="1" x14ac:dyDescent="0.25">
      <c r="A203" s="456" t="s">
        <v>574</v>
      </c>
      <c r="B203" s="456"/>
      <c r="C203" s="456"/>
      <c r="D203" s="456"/>
      <c r="E203" s="456"/>
      <c r="F203" s="456"/>
      <c r="G203" s="456"/>
      <c r="H203" s="456"/>
      <c r="I203" s="456"/>
      <c r="J203" s="456"/>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c r="AG203" s="390"/>
      <c r="AH203" s="390"/>
      <c r="AI203" s="390"/>
      <c r="AJ203" s="390"/>
      <c r="AK203" s="390"/>
      <c r="AL203" s="390"/>
      <c r="AM203" s="390"/>
      <c r="AN203" s="390"/>
      <c r="AO203" s="390"/>
    </row>
    <row r="204" spans="1:41" ht="264.75" customHeight="1" x14ac:dyDescent="0.2">
      <c r="A204" s="537" t="s">
        <v>543</v>
      </c>
      <c r="B204" s="537"/>
      <c r="C204" s="537"/>
      <c r="D204" s="537"/>
      <c r="E204" s="537"/>
      <c r="F204" s="537"/>
      <c r="G204" s="537"/>
      <c r="H204" s="537"/>
      <c r="I204" s="537"/>
      <c r="J204" s="537"/>
    </row>
    <row r="205" spans="1:41" s="156" customFormat="1" ht="84" customHeight="1" x14ac:dyDescent="0.2">
      <c r="A205" s="457" t="s">
        <v>382</v>
      </c>
      <c r="B205" s="457"/>
      <c r="C205" s="457"/>
      <c r="D205" s="457"/>
      <c r="E205" s="457"/>
      <c r="F205" s="457"/>
      <c r="G205" s="457"/>
      <c r="H205" s="457"/>
      <c r="I205" s="457"/>
      <c r="J205" s="457"/>
      <c r="K205" s="372"/>
      <c r="L205" s="372"/>
      <c r="M205" s="372"/>
      <c r="N205" s="372"/>
      <c r="O205" s="372"/>
      <c r="P205" s="372"/>
      <c r="Q205" s="372"/>
      <c r="R205" s="372"/>
      <c r="S205" s="372"/>
      <c r="T205" s="372"/>
      <c r="U205" s="372"/>
      <c r="V205" s="372"/>
      <c r="W205" s="372"/>
      <c r="X205" s="372"/>
      <c r="Y205" s="372"/>
      <c r="Z205" s="372"/>
      <c r="AA205" s="372"/>
      <c r="AB205" s="372"/>
      <c r="AC205" s="372"/>
      <c r="AD205" s="372"/>
      <c r="AE205" s="372"/>
      <c r="AF205" s="372"/>
      <c r="AG205" s="372"/>
      <c r="AH205" s="372"/>
      <c r="AI205" s="372"/>
      <c r="AJ205" s="372"/>
      <c r="AK205" s="372"/>
      <c r="AL205" s="372"/>
      <c r="AM205" s="372"/>
      <c r="AN205" s="372"/>
      <c r="AO205" s="372"/>
    </row>
    <row r="206" spans="1:41" s="156" customFormat="1" ht="185.1" customHeight="1" x14ac:dyDescent="0.2">
      <c r="A206" s="456" t="s">
        <v>383</v>
      </c>
      <c r="B206" s="456"/>
      <c r="C206" s="456"/>
      <c r="D206" s="456"/>
      <c r="E206" s="456"/>
      <c r="F206" s="456"/>
      <c r="G206" s="456"/>
      <c r="H206" s="456"/>
      <c r="I206" s="456"/>
      <c r="J206" s="456"/>
      <c r="K206" s="372"/>
      <c r="L206" s="372"/>
      <c r="M206" s="372"/>
      <c r="N206" s="372"/>
      <c r="O206" s="372"/>
      <c r="P206" s="372"/>
      <c r="Q206" s="372"/>
      <c r="R206" s="372"/>
      <c r="S206" s="372"/>
      <c r="T206" s="372"/>
      <c r="U206" s="372"/>
      <c r="V206" s="372"/>
      <c r="W206" s="372"/>
      <c r="X206" s="372"/>
      <c r="Y206" s="372"/>
      <c r="Z206" s="372"/>
      <c r="AA206" s="372"/>
      <c r="AB206" s="372"/>
      <c r="AC206" s="372"/>
      <c r="AD206" s="372"/>
      <c r="AE206" s="372"/>
      <c r="AF206" s="372"/>
      <c r="AG206" s="372"/>
      <c r="AH206" s="372"/>
      <c r="AI206" s="372"/>
      <c r="AJ206" s="372"/>
      <c r="AK206" s="372"/>
      <c r="AL206" s="372"/>
      <c r="AM206" s="372"/>
      <c r="AN206" s="372"/>
      <c r="AO206" s="372"/>
    </row>
    <row r="207" spans="1:41" s="60" customFormat="1" ht="105.95" customHeight="1" x14ac:dyDescent="0.2">
      <c r="A207" s="534"/>
      <c r="B207" s="535"/>
      <c r="C207" s="535"/>
      <c r="D207" s="535"/>
      <c r="E207" s="535"/>
      <c r="F207" s="535"/>
      <c r="G207" s="535"/>
      <c r="H207" s="535"/>
      <c r="I207" s="535"/>
      <c r="J207" s="535"/>
      <c r="K207" s="391"/>
      <c r="L207" s="391"/>
      <c r="M207" s="391"/>
      <c r="N207" s="391"/>
      <c r="O207" s="391"/>
      <c r="P207" s="391"/>
      <c r="Q207" s="391"/>
      <c r="R207" s="391"/>
      <c r="S207" s="391"/>
      <c r="T207" s="391"/>
      <c r="U207" s="391"/>
      <c r="V207" s="391"/>
      <c r="W207" s="391"/>
      <c r="X207" s="391"/>
      <c r="Y207" s="391"/>
      <c r="Z207" s="391"/>
      <c r="AA207" s="391"/>
      <c r="AB207" s="391"/>
      <c r="AC207" s="391"/>
      <c r="AD207" s="391"/>
      <c r="AE207" s="391"/>
      <c r="AF207" s="391"/>
      <c r="AG207" s="391"/>
      <c r="AH207" s="391"/>
      <c r="AI207" s="391"/>
      <c r="AJ207" s="391"/>
      <c r="AK207" s="391"/>
      <c r="AL207" s="391"/>
      <c r="AM207" s="391"/>
      <c r="AN207" s="391"/>
      <c r="AO207" s="391"/>
    </row>
    <row r="208" spans="1:41" s="156" customFormat="1" x14ac:dyDescent="0.2">
      <c r="K208" s="372"/>
      <c r="L208" s="372"/>
      <c r="M208" s="372"/>
      <c r="N208" s="372"/>
      <c r="O208" s="372"/>
      <c r="P208" s="372"/>
      <c r="Q208" s="372"/>
      <c r="R208" s="372"/>
      <c r="S208" s="372"/>
      <c r="T208" s="372"/>
      <c r="U208" s="372"/>
      <c r="V208" s="372"/>
      <c r="W208" s="372"/>
      <c r="X208" s="372"/>
      <c r="Y208" s="372"/>
      <c r="Z208" s="372"/>
      <c r="AA208" s="372"/>
      <c r="AB208" s="372"/>
      <c r="AC208" s="372"/>
      <c r="AD208" s="372"/>
      <c r="AE208" s="372"/>
      <c r="AF208" s="372"/>
      <c r="AG208" s="372"/>
      <c r="AH208" s="372"/>
      <c r="AI208" s="372"/>
      <c r="AJ208" s="372"/>
      <c r="AK208" s="372"/>
      <c r="AL208" s="372"/>
      <c r="AM208" s="372"/>
      <c r="AN208" s="372"/>
      <c r="AO208" s="372"/>
    </row>
    <row r="209" spans="11:41" s="156" customFormat="1" x14ac:dyDescent="0.2">
      <c r="K209" s="372"/>
      <c r="L209" s="372"/>
      <c r="M209" s="372"/>
      <c r="N209" s="372"/>
      <c r="O209" s="372"/>
      <c r="P209" s="372"/>
      <c r="Q209" s="372"/>
      <c r="R209" s="372"/>
      <c r="S209" s="372"/>
      <c r="T209" s="372"/>
      <c r="U209" s="372"/>
      <c r="V209" s="372"/>
      <c r="W209" s="372"/>
      <c r="X209" s="372"/>
      <c r="Y209" s="372"/>
      <c r="Z209" s="372"/>
      <c r="AA209" s="372"/>
      <c r="AB209" s="372"/>
      <c r="AC209" s="372"/>
      <c r="AD209" s="372"/>
      <c r="AE209" s="372"/>
      <c r="AF209" s="372"/>
      <c r="AG209" s="372"/>
      <c r="AH209" s="372"/>
      <c r="AI209" s="372"/>
      <c r="AJ209" s="372"/>
      <c r="AK209" s="372"/>
      <c r="AL209" s="372"/>
      <c r="AM209" s="372"/>
      <c r="AN209" s="372"/>
      <c r="AO209" s="372"/>
    </row>
    <row r="210" spans="11:41" s="156" customFormat="1" x14ac:dyDescent="0.2">
      <c r="K210" s="372"/>
      <c r="L210" s="372"/>
      <c r="M210" s="372"/>
      <c r="N210" s="372"/>
      <c r="O210" s="372"/>
      <c r="P210" s="372"/>
      <c r="Q210" s="372"/>
      <c r="R210" s="372"/>
      <c r="S210" s="372"/>
      <c r="T210" s="372"/>
      <c r="U210" s="372"/>
      <c r="V210" s="372"/>
      <c r="W210" s="372"/>
      <c r="X210" s="372"/>
      <c r="Y210" s="372"/>
      <c r="Z210" s="372"/>
      <c r="AA210" s="372"/>
      <c r="AB210" s="372"/>
      <c r="AC210" s="372"/>
      <c r="AD210" s="372"/>
      <c r="AE210" s="372"/>
      <c r="AF210" s="372"/>
      <c r="AG210" s="372"/>
      <c r="AH210" s="372"/>
      <c r="AI210" s="372"/>
      <c r="AJ210" s="372"/>
      <c r="AK210" s="372"/>
      <c r="AL210" s="372"/>
      <c r="AM210" s="372"/>
      <c r="AN210" s="372"/>
      <c r="AO210" s="372"/>
    </row>
    <row r="211" spans="11:41" s="156" customFormat="1" x14ac:dyDescent="0.2">
      <c r="K211" s="372"/>
      <c r="L211" s="372"/>
      <c r="M211" s="372"/>
      <c r="N211" s="372"/>
      <c r="O211" s="372"/>
      <c r="P211" s="372"/>
      <c r="Q211" s="372"/>
      <c r="R211" s="372"/>
      <c r="S211" s="372"/>
      <c r="T211" s="372"/>
      <c r="U211" s="372"/>
      <c r="V211" s="372"/>
      <c r="W211" s="372"/>
      <c r="X211" s="372"/>
      <c r="Y211" s="372"/>
      <c r="Z211" s="372"/>
      <c r="AA211" s="372"/>
      <c r="AB211" s="372"/>
      <c r="AC211" s="372"/>
      <c r="AD211" s="372"/>
      <c r="AE211" s="372"/>
      <c r="AF211" s="372"/>
      <c r="AG211" s="372"/>
      <c r="AH211" s="372"/>
      <c r="AI211" s="372"/>
      <c r="AJ211" s="372"/>
      <c r="AK211" s="372"/>
      <c r="AL211" s="372"/>
      <c r="AM211" s="372"/>
      <c r="AN211" s="372"/>
      <c r="AO211" s="372"/>
    </row>
    <row r="212" spans="11:41" s="156" customFormat="1" x14ac:dyDescent="0.2">
      <c r="K212" s="372"/>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372"/>
      <c r="AI212" s="372"/>
      <c r="AJ212" s="372"/>
      <c r="AK212" s="372"/>
      <c r="AL212" s="372"/>
      <c r="AM212" s="372"/>
      <c r="AN212" s="372"/>
      <c r="AO212" s="372"/>
    </row>
    <row r="213" spans="11:41" s="156" customFormat="1" x14ac:dyDescent="0.2">
      <c r="K213" s="372"/>
      <c r="L213" s="372"/>
      <c r="M213" s="372"/>
      <c r="N213" s="372"/>
      <c r="O213" s="372"/>
      <c r="P213" s="372"/>
      <c r="Q213" s="372"/>
      <c r="R213" s="372"/>
      <c r="S213" s="372"/>
      <c r="T213" s="372"/>
      <c r="U213" s="372"/>
      <c r="V213" s="372"/>
      <c r="W213" s="372"/>
      <c r="X213" s="372"/>
      <c r="Y213" s="372"/>
      <c r="Z213" s="372"/>
      <c r="AA213" s="372"/>
      <c r="AB213" s="372"/>
      <c r="AC213" s="372"/>
      <c r="AD213" s="372"/>
      <c r="AE213" s="372"/>
      <c r="AF213" s="372"/>
      <c r="AG213" s="372"/>
      <c r="AH213" s="372"/>
      <c r="AI213" s="372"/>
      <c r="AJ213" s="372"/>
      <c r="AK213" s="372"/>
      <c r="AL213" s="372"/>
      <c r="AM213" s="372"/>
      <c r="AN213" s="372"/>
      <c r="AO213" s="372"/>
    </row>
    <row r="214" spans="11:41" s="156" customFormat="1" x14ac:dyDescent="0.2">
      <c r="K214" s="372"/>
      <c r="L214" s="372"/>
      <c r="M214" s="372"/>
      <c r="N214" s="372"/>
      <c r="O214" s="372"/>
      <c r="P214" s="372"/>
      <c r="Q214" s="372"/>
      <c r="R214" s="372"/>
      <c r="S214" s="372"/>
      <c r="T214" s="372"/>
      <c r="U214" s="372"/>
      <c r="V214" s="372"/>
      <c r="W214" s="372"/>
      <c r="X214" s="372"/>
      <c r="Y214" s="372"/>
      <c r="Z214" s="372"/>
      <c r="AA214" s="372"/>
      <c r="AB214" s="372"/>
      <c r="AC214" s="372"/>
      <c r="AD214" s="372"/>
      <c r="AE214" s="372"/>
      <c r="AF214" s="372"/>
      <c r="AG214" s="372"/>
      <c r="AH214" s="372"/>
      <c r="AI214" s="372"/>
      <c r="AJ214" s="372"/>
      <c r="AK214" s="372"/>
      <c r="AL214" s="372"/>
      <c r="AM214" s="372"/>
      <c r="AN214" s="372"/>
      <c r="AO214" s="372"/>
    </row>
    <row r="215" spans="11:41" s="156" customFormat="1" x14ac:dyDescent="0.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72"/>
      <c r="AJ215" s="372"/>
      <c r="AK215" s="372"/>
      <c r="AL215" s="372"/>
      <c r="AM215" s="372"/>
      <c r="AN215" s="372"/>
      <c r="AO215" s="372"/>
    </row>
    <row r="216" spans="11:41" s="156" customFormat="1" x14ac:dyDescent="0.2">
      <c r="K216" s="372"/>
      <c r="L216" s="372"/>
      <c r="M216" s="372"/>
      <c r="N216" s="372"/>
      <c r="O216" s="372"/>
      <c r="P216" s="372"/>
      <c r="Q216" s="372"/>
      <c r="R216" s="372"/>
      <c r="S216" s="372"/>
      <c r="T216" s="372"/>
      <c r="U216" s="372"/>
      <c r="V216" s="372"/>
      <c r="W216" s="372"/>
      <c r="X216" s="372"/>
      <c r="Y216" s="372"/>
      <c r="Z216" s="372"/>
      <c r="AA216" s="372"/>
      <c r="AB216" s="372"/>
      <c r="AC216" s="372"/>
      <c r="AD216" s="372"/>
      <c r="AE216" s="372"/>
      <c r="AF216" s="372"/>
      <c r="AG216" s="372"/>
      <c r="AH216" s="372"/>
      <c r="AI216" s="372"/>
      <c r="AJ216" s="372"/>
      <c r="AK216" s="372"/>
      <c r="AL216" s="372"/>
      <c r="AM216" s="372"/>
      <c r="AN216" s="372"/>
      <c r="AO216" s="372"/>
    </row>
    <row r="217" spans="11:41" s="156" customFormat="1" x14ac:dyDescent="0.2">
      <c r="K217" s="372"/>
      <c r="L217" s="372"/>
      <c r="M217" s="372"/>
      <c r="N217" s="372"/>
      <c r="O217" s="372"/>
      <c r="P217" s="372"/>
      <c r="Q217" s="372"/>
      <c r="R217" s="372"/>
      <c r="S217" s="372"/>
      <c r="T217" s="372"/>
      <c r="U217" s="372"/>
      <c r="V217" s="372"/>
      <c r="W217" s="372"/>
      <c r="X217" s="372"/>
      <c r="Y217" s="372"/>
      <c r="Z217" s="372"/>
      <c r="AA217" s="372"/>
      <c r="AB217" s="372"/>
      <c r="AC217" s="372"/>
      <c r="AD217" s="372"/>
      <c r="AE217" s="372"/>
      <c r="AF217" s="372"/>
      <c r="AG217" s="372"/>
      <c r="AH217" s="372"/>
      <c r="AI217" s="372"/>
      <c r="AJ217" s="372"/>
      <c r="AK217" s="372"/>
      <c r="AL217" s="372"/>
      <c r="AM217" s="372"/>
      <c r="AN217" s="372"/>
      <c r="AO217" s="372"/>
    </row>
    <row r="218" spans="11:41" s="156" customFormat="1" x14ac:dyDescent="0.2">
      <c r="K218" s="372"/>
      <c r="L218" s="372"/>
      <c r="M218" s="372"/>
      <c r="N218" s="372"/>
      <c r="O218" s="372"/>
      <c r="P218" s="372"/>
      <c r="Q218" s="372"/>
      <c r="R218" s="372"/>
      <c r="S218" s="372"/>
      <c r="T218" s="372"/>
      <c r="U218" s="372"/>
      <c r="V218" s="372"/>
      <c r="W218" s="372"/>
      <c r="X218" s="372"/>
      <c r="Y218" s="372"/>
      <c r="Z218" s="372"/>
      <c r="AA218" s="372"/>
      <c r="AB218" s="372"/>
      <c r="AC218" s="372"/>
      <c r="AD218" s="372"/>
      <c r="AE218" s="372"/>
      <c r="AF218" s="372"/>
      <c r="AG218" s="372"/>
      <c r="AH218" s="372"/>
      <c r="AI218" s="372"/>
      <c r="AJ218" s="372"/>
      <c r="AK218" s="372"/>
      <c r="AL218" s="372"/>
      <c r="AM218" s="372"/>
      <c r="AN218" s="372"/>
      <c r="AO218" s="372"/>
    </row>
    <row r="219" spans="11:41" s="156" customFormat="1" x14ac:dyDescent="0.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row>
    <row r="220" spans="11:41" s="156" customFormat="1" x14ac:dyDescent="0.2">
      <c r="K220" s="372"/>
      <c r="L220" s="372"/>
      <c r="M220" s="372"/>
      <c r="N220" s="372"/>
      <c r="O220" s="372"/>
      <c r="P220" s="372"/>
      <c r="Q220" s="372"/>
      <c r="R220" s="372"/>
      <c r="S220" s="372"/>
      <c r="T220" s="372"/>
      <c r="U220" s="372"/>
      <c r="V220" s="372"/>
      <c r="W220" s="372"/>
      <c r="X220" s="372"/>
      <c r="Y220" s="372"/>
      <c r="Z220" s="372"/>
      <c r="AA220" s="372"/>
      <c r="AB220" s="372"/>
      <c r="AC220" s="372"/>
      <c r="AD220" s="372"/>
      <c r="AE220" s="372"/>
      <c r="AF220" s="372"/>
      <c r="AG220" s="372"/>
      <c r="AH220" s="372"/>
      <c r="AI220" s="372"/>
      <c r="AJ220" s="372"/>
      <c r="AK220" s="372"/>
      <c r="AL220" s="372"/>
      <c r="AM220" s="372"/>
      <c r="AN220" s="372"/>
      <c r="AO220" s="372"/>
    </row>
    <row r="221" spans="11:41" s="156" customFormat="1" x14ac:dyDescent="0.2">
      <c r="K221" s="372"/>
      <c r="L221" s="372"/>
      <c r="M221" s="372"/>
      <c r="N221" s="372"/>
      <c r="O221" s="372"/>
      <c r="P221" s="372"/>
      <c r="Q221" s="372"/>
      <c r="R221" s="372"/>
      <c r="S221" s="372"/>
      <c r="T221" s="372"/>
      <c r="U221" s="372"/>
      <c r="V221" s="372"/>
      <c r="W221" s="372"/>
      <c r="X221" s="372"/>
      <c r="Y221" s="372"/>
      <c r="Z221" s="372"/>
      <c r="AA221" s="372"/>
      <c r="AB221" s="372"/>
      <c r="AC221" s="372"/>
      <c r="AD221" s="372"/>
      <c r="AE221" s="372"/>
      <c r="AF221" s="372"/>
      <c r="AG221" s="372"/>
      <c r="AH221" s="372"/>
      <c r="AI221" s="372"/>
      <c r="AJ221" s="372"/>
      <c r="AK221" s="372"/>
      <c r="AL221" s="372"/>
      <c r="AM221" s="372"/>
      <c r="AN221" s="372"/>
      <c r="AO221" s="372"/>
    </row>
    <row r="222" spans="11:41" s="156" customFormat="1" x14ac:dyDescent="0.2">
      <c r="K222" s="372"/>
      <c r="L222" s="372"/>
      <c r="M222" s="372"/>
      <c r="N222" s="372"/>
      <c r="O222" s="372"/>
      <c r="P222" s="372"/>
      <c r="Q222" s="372"/>
      <c r="R222" s="372"/>
      <c r="S222" s="372"/>
      <c r="T222" s="372"/>
      <c r="U222" s="372"/>
      <c r="V222" s="372"/>
      <c r="W222" s="372"/>
      <c r="X222" s="372"/>
      <c r="Y222" s="372"/>
      <c r="Z222" s="372"/>
      <c r="AA222" s="372"/>
      <c r="AB222" s="372"/>
      <c r="AC222" s="372"/>
      <c r="AD222" s="372"/>
      <c r="AE222" s="372"/>
      <c r="AF222" s="372"/>
      <c r="AG222" s="372"/>
      <c r="AH222" s="372"/>
      <c r="AI222" s="372"/>
      <c r="AJ222" s="372"/>
      <c r="AK222" s="372"/>
      <c r="AL222" s="372"/>
      <c r="AM222" s="372"/>
      <c r="AN222" s="372"/>
      <c r="AO222" s="372"/>
    </row>
    <row r="223" spans="11:41" s="156" customFormat="1" x14ac:dyDescent="0.2">
      <c r="K223" s="372"/>
      <c r="L223" s="372"/>
      <c r="M223" s="372"/>
      <c r="N223" s="372"/>
      <c r="O223" s="372"/>
      <c r="P223" s="372"/>
      <c r="Q223" s="372"/>
      <c r="R223" s="372"/>
      <c r="S223" s="372"/>
      <c r="T223" s="372"/>
      <c r="U223" s="372"/>
      <c r="V223" s="372"/>
      <c r="W223" s="372"/>
      <c r="X223" s="372"/>
      <c r="Y223" s="372"/>
      <c r="Z223" s="372"/>
      <c r="AA223" s="372"/>
      <c r="AB223" s="372"/>
      <c r="AC223" s="372"/>
      <c r="AD223" s="372"/>
      <c r="AE223" s="372"/>
      <c r="AF223" s="372"/>
      <c r="AG223" s="372"/>
      <c r="AH223" s="372"/>
      <c r="AI223" s="372"/>
      <c r="AJ223" s="372"/>
      <c r="AK223" s="372"/>
      <c r="AL223" s="372"/>
      <c r="AM223" s="372"/>
      <c r="AN223" s="372"/>
      <c r="AO223" s="372"/>
    </row>
    <row r="224" spans="11:41" s="156" customFormat="1" x14ac:dyDescent="0.2">
      <c r="K224" s="372"/>
      <c r="L224" s="372"/>
      <c r="M224" s="372"/>
      <c r="N224" s="372"/>
      <c r="O224" s="372"/>
      <c r="P224" s="372"/>
      <c r="Q224" s="372"/>
      <c r="R224" s="372"/>
      <c r="S224" s="372"/>
      <c r="T224" s="372"/>
      <c r="U224" s="372"/>
      <c r="V224" s="372"/>
      <c r="W224" s="372"/>
      <c r="X224" s="372"/>
      <c r="Y224" s="372"/>
      <c r="Z224" s="372"/>
      <c r="AA224" s="372"/>
      <c r="AB224" s="372"/>
      <c r="AC224" s="372"/>
      <c r="AD224" s="372"/>
      <c r="AE224" s="372"/>
      <c r="AF224" s="372"/>
      <c r="AG224" s="372"/>
      <c r="AH224" s="372"/>
      <c r="AI224" s="372"/>
      <c r="AJ224" s="372"/>
      <c r="AK224" s="372"/>
      <c r="AL224" s="372"/>
      <c r="AM224" s="372"/>
      <c r="AN224" s="372"/>
      <c r="AO224" s="372"/>
    </row>
    <row r="225" spans="11:41" s="156" customFormat="1" x14ac:dyDescent="0.2">
      <c r="K225" s="372"/>
      <c r="L225" s="372"/>
      <c r="M225" s="372"/>
      <c r="N225" s="372"/>
      <c r="O225" s="372"/>
      <c r="P225" s="372"/>
      <c r="Q225" s="372"/>
      <c r="R225" s="372"/>
      <c r="S225" s="372"/>
      <c r="T225" s="372"/>
      <c r="U225" s="372"/>
      <c r="V225" s="372"/>
      <c r="W225" s="372"/>
      <c r="X225" s="372"/>
      <c r="Y225" s="372"/>
      <c r="Z225" s="372"/>
      <c r="AA225" s="372"/>
      <c r="AB225" s="372"/>
      <c r="AC225" s="372"/>
      <c r="AD225" s="372"/>
      <c r="AE225" s="372"/>
      <c r="AF225" s="372"/>
      <c r="AG225" s="372"/>
      <c r="AH225" s="372"/>
      <c r="AI225" s="372"/>
      <c r="AJ225" s="372"/>
      <c r="AK225" s="372"/>
      <c r="AL225" s="372"/>
      <c r="AM225" s="372"/>
      <c r="AN225" s="372"/>
      <c r="AO225" s="372"/>
    </row>
    <row r="226" spans="11:41" s="156" customFormat="1" ht="12.2" customHeight="1" x14ac:dyDescent="0.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2"/>
      <c r="AJ226" s="372"/>
      <c r="AK226" s="372"/>
      <c r="AL226" s="372"/>
      <c r="AM226" s="372"/>
      <c r="AN226" s="372"/>
      <c r="AO226" s="372"/>
    </row>
    <row r="227" spans="11:41" s="156" customFormat="1" x14ac:dyDescent="0.2">
      <c r="K227" s="372"/>
      <c r="L227" s="372"/>
      <c r="M227" s="372"/>
      <c r="N227" s="372"/>
      <c r="O227" s="372"/>
      <c r="P227" s="372"/>
      <c r="Q227" s="372"/>
      <c r="R227" s="372"/>
      <c r="S227" s="372"/>
      <c r="T227" s="372"/>
      <c r="U227" s="372"/>
      <c r="V227" s="372"/>
      <c r="W227" s="372"/>
      <c r="X227" s="372"/>
      <c r="Y227" s="372"/>
      <c r="Z227" s="372"/>
      <c r="AA227" s="372"/>
      <c r="AB227" s="372"/>
      <c r="AC227" s="372"/>
      <c r="AD227" s="372"/>
      <c r="AE227" s="372"/>
      <c r="AF227" s="372"/>
      <c r="AG227" s="372"/>
      <c r="AH227" s="372"/>
      <c r="AI227" s="372"/>
      <c r="AJ227" s="372"/>
      <c r="AK227" s="372"/>
      <c r="AL227" s="372"/>
      <c r="AM227" s="372"/>
      <c r="AN227" s="372"/>
      <c r="AO227" s="372"/>
    </row>
    <row r="228" spans="11:41" s="156" customFormat="1" x14ac:dyDescent="0.2">
      <c r="K228" s="372"/>
      <c r="L228" s="372"/>
      <c r="M228" s="372"/>
      <c r="N228" s="372"/>
      <c r="O228" s="372"/>
      <c r="P228" s="372"/>
      <c r="Q228" s="372"/>
      <c r="R228" s="372"/>
      <c r="S228" s="372"/>
      <c r="T228" s="372"/>
      <c r="U228" s="372"/>
      <c r="V228" s="372"/>
      <c r="W228" s="372"/>
      <c r="X228" s="372"/>
      <c r="Y228" s="372"/>
      <c r="Z228" s="372"/>
      <c r="AA228" s="372"/>
      <c r="AB228" s="372"/>
      <c r="AC228" s="372"/>
      <c r="AD228" s="372"/>
      <c r="AE228" s="372"/>
      <c r="AF228" s="372"/>
      <c r="AG228" s="372"/>
      <c r="AH228" s="372"/>
      <c r="AI228" s="372"/>
      <c r="AJ228" s="372"/>
      <c r="AK228" s="372"/>
      <c r="AL228" s="372"/>
      <c r="AM228" s="372"/>
      <c r="AN228" s="372"/>
      <c r="AO228" s="372"/>
    </row>
    <row r="229" spans="11:41" s="156" customFormat="1" x14ac:dyDescent="0.2">
      <c r="K229" s="372"/>
      <c r="L229" s="372"/>
      <c r="M229" s="372"/>
      <c r="N229" s="372"/>
      <c r="O229" s="372"/>
      <c r="P229" s="372"/>
      <c r="Q229" s="372"/>
      <c r="R229" s="372"/>
      <c r="S229" s="372"/>
      <c r="T229" s="372"/>
      <c r="U229" s="372"/>
      <c r="V229" s="372"/>
      <c r="W229" s="372"/>
      <c r="X229" s="372"/>
      <c r="Y229" s="372"/>
      <c r="Z229" s="372"/>
      <c r="AA229" s="372"/>
      <c r="AB229" s="372"/>
      <c r="AC229" s="372"/>
      <c r="AD229" s="372"/>
      <c r="AE229" s="372"/>
      <c r="AF229" s="372"/>
      <c r="AG229" s="372"/>
      <c r="AH229" s="372"/>
      <c r="AI229" s="372"/>
      <c r="AJ229" s="372"/>
      <c r="AK229" s="372"/>
      <c r="AL229" s="372"/>
      <c r="AM229" s="372"/>
      <c r="AN229" s="372"/>
      <c r="AO229" s="372"/>
    </row>
    <row r="230" spans="11:41" s="156" customFormat="1" x14ac:dyDescent="0.2">
      <c r="K230" s="372"/>
      <c r="L230" s="372"/>
      <c r="M230" s="372"/>
      <c r="N230" s="372"/>
      <c r="O230" s="372"/>
      <c r="P230" s="372"/>
      <c r="Q230" s="372"/>
      <c r="R230" s="372"/>
      <c r="S230" s="372"/>
      <c r="T230" s="372"/>
      <c r="U230" s="372"/>
      <c r="V230" s="372"/>
      <c r="W230" s="372"/>
      <c r="X230" s="372"/>
      <c r="Y230" s="372"/>
      <c r="Z230" s="372"/>
      <c r="AA230" s="372"/>
      <c r="AB230" s="372"/>
      <c r="AC230" s="372"/>
      <c r="AD230" s="372"/>
      <c r="AE230" s="372"/>
      <c r="AF230" s="372"/>
      <c r="AG230" s="372"/>
      <c r="AH230" s="372"/>
      <c r="AI230" s="372"/>
      <c r="AJ230" s="372"/>
      <c r="AK230" s="372"/>
      <c r="AL230" s="372"/>
      <c r="AM230" s="372"/>
      <c r="AN230" s="372"/>
      <c r="AO230" s="372"/>
    </row>
    <row r="231" spans="11:41" s="156" customFormat="1" x14ac:dyDescent="0.2">
      <c r="K231" s="372"/>
      <c r="L231" s="372"/>
      <c r="M231" s="372"/>
      <c r="N231" s="372"/>
      <c r="O231" s="372"/>
      <c r="P231" s="372"/>
      <c r="Q231" s="372"/>
      <c r="R231" s="372"/>
      <c r="S231" s="372"/>
      <c r="T231" s="372"/>
      <c r="U231" s="372"/>
      <c r="V231" s="372"/>
      <c r="W231" s="372"/>
      <c r="X231" s="372"/>
      <c r="Y231" s="372"/>
      <c r="Z231" s="372"/>
      <c r="AA231" s="372"/>
      <c r="AB231" s="372"/>
      <c r="AC231" s="372"/>
      <c r="AD231" s="372"/>
      <c r="AE231" s="372"/>
      <c r="AF231" s="372"/>
      <c r="AG231" s="372"/>
      <c r="AH231" s="372"/>
      <c r="AI231" s="372"/>
      <c r="AJ231" s="372"/>
      <c r="AK231" s="372"/>
      <c r="AL231" s="372"/>
      <c r="AM231" s="372"/>
      <c r="AN231" s="372"/>
      <c r="AO231" s="372"/>
    </row>
    <row r="232" spans="11:41" s="156" customFormat="1" x14ac:dyDescent="0.2">
      <c r="K232" s="372"/>
      <c r="L232" s="372"/>
      <c r="M232" s="372"/>
      <c r="N232" s="372"/>
      <c r="O232" s="372"/>
      <c r="P232" s="372"/>
      <c r="Q232" s="372"/>
      <c r="R232" s="372"/>
      <c r="S232" s="372"/>
      <c r="T232" s="372"/>
      <c r="U232" s="372"/>
      <c r="V232" s="372"/>
      <c r="W232" s="372"/>
      <c r="X232" s="372"/>
      <c r="Y232" s="372"/>
      <c r="Z232" s="372"/>
      <c r="AA232" s="372"/>
      <c r="AB232" s="372"/>
      <c r="AC232" s="372"/>
      <c r="AD232" s="372"/>
      <c r="AE232" s="372"/>
      <c r="AF232" s="372"/>
      <c r="AG232" s="372"/>
      <c r="AH232" s="372"/>
      <c r="AI232" s="372"/>
      <c r="AJ232" s="372"/>
      <c r="AK232" s="372"/>
      <c r="AL232" s="372"/>
      <c r="AM232" s="372"/>
      <c r="AN232" s="372"/>
      <c r="AO232" s="372"/>
    </row>
    <row r="233" spans="11:41" s="156" customFormat="1" x14ac:dyDescent="0.2">
      <c r="K233" s="372"/>
      <c r="L233" s="372"/>
      <c r="M233" s="372"/>
      <c r="N233" s="372"/>
      <c r="O233" s="372"/>
      <c r="P233" s="372"/>
      <c r="Q233" s="372"/>
      <c r="R233" s="372"/>
      <c r="S233" s="372"/>
      <c r="T233" s="372"/>
      <c r="U233" s="372"/>
      <c r="V233" s="372"/>
      <c r="W233" s="372"/>
      <c r="X233" s="372"/>
      <c r="Y233" s="372"/>
      <c r="Z233" s="372"/>
      <c r="AA233" s="372"/>
      <c r="AB233" s="372"/>
      <c r="AC233" s="372"/>
      <c r="AD233" s="372"/>
      <c r="AE233" s="372"/>
      <c r="AF233" s="372"/>
      <c r="AG233" s="372"/>
      <c r="AH233" s="372"/>
      <c r="AI233" s="372"/>
      <c r="AJ233" s="372"/>
      <c r="AK233" s="372"/>
      <c r="AL233" s="372"/>
      <c r="AM233" s="372"/>
      <c r="AN233" s="372"/>
      <c r="AO233" s="372"/>
    </row>
    <row r="234" spans="11:41" s="156" customFormat="1" x14ac:dyDescent="0.2">
      <c r="K234" s="372"/>
      <c r="L234" s="372"/>
      <c r="M234" s="372"/>
      <c r="N234" s="372"/>
      <c r="O234" s="372"/>
      <c r="P234" s="372"/>
      <c r="Q234" s="372"/>
      <c r="R234" s="372"/>
      <c r="S234" s="372"/>
      <c r="T234" s="372"/>
      <c r="U234" s="372"/>
      <c r="V234" s="372"/>
      <c r="W234" s="372"/>
      <c r="X234" s="372"/>
      <c r="Y234" s="372"/>
      <c r="Z234" s="372"/>
      <c r="AA234" s="372"/>
      <c r="AB234" s="372"/>
      <c r="AC234" s="372"/>
      <c r="AD234" s="372"/>
      <c r="AE234" s="372"/>
      <c r="AF234" s="372"/>
      <c r="AG234" s="372"/>
      <c r="AH234" s="372"/>
      <c r="AI234" s="372"/>
      <c r="AJ234" s="372"/>
      <c r="AK234" s="372"/>
      <c r="AL234" s="372"/>
      <c r="AM234" s="372"/>
      <c r="AN234" s="372"/>
      <c r="AO234" s="372"/>
    </row>
    <row r="235" spans="11:41" s="156" customFormat="1" x14ac:dyDescent="0.2">
      <c r="K235" s="372"/>
      <c r="L235" s="372"/>
      <c r="M235" s="372"/>
      <c r="N235" s="372"/>
      <c r="O235" s="372"/>
      <c r="P235" s="372"/>
      <c r="Q235" s="372"/>
      <c r="R235" s="372"/>
      <c r="S235" s="372"/>
      <c r="T235" s="372"/>
      <c r="U235" s="372"/>
      <c r="V235" s="372"/>
      <c r="W235" s="372"/>
      <c r="X235" s="372"/>
      <c r="Y235" s="372"/>
      <c r="Z235" s="372"/>
      <c r="AA235" s="372"/>
      <c r="AB235" s="372"/>
      <c r="AC235" s="372"/>
      <c r="AD235" s="372"/>
      <c r="AE235" s="372"/>
      <c r="AF235" s="372"/>
      <c r="AG235" s="372"/>
      <c r="AH235" s="372"/>
      <c r="AI235" s="372"/>
      <c r="AJ235" s="372"/>
      <c r="AK235" s="372"/>
      <c r="AL235" s="372"/>
      <c r="AM235" s="372"/>
      <c r="AN235" s="372"/>
      <c r="AO235" s="372"/>
    </row>
    <row r="236" spans="11:41" s="156" customFormat="1" x14ac:dyDescent="0.2">
      <c r="K236" s="372"/>
      <c r="L236" s="372"/>
      <c r="M236" s="372"/>
      <c r="N236" s="372"/>
      <c r="O236" s="372"/>
      <c r="P236" s="372"/>
      <c r="Q236" s="372"/>
      <c r="R236" s="372"/>
      <c r="S236" s="372"/>
      <c r="T236" s="372"/>
      <c r="U236" s="372"/>
      <c r="V236" s="372"/>
      <c r="W236" s="372"/>
      <c r="X236" s="372"/>
      <c r="Y236" s="372"/>
      <c r="Z236" s="372"/>
      <c r="AA236" s="372"/>
      <c r="AB236" s="372"/>
      <c r="AC236" s="372"/>
      <c r="AD236" s="372"/>
      <c r="AE236" s="372"/>
      <c r="AF236" s="372"/>
      <c r="AG236" s="372"/>
      <c r="AH236" s="372"/>
      <c r="AI236" s="372"/>
      <c r="AJ236" s="372"/>
      <c r="AK236" s="372"/>
      <c r="AL236" s="372"/>
      <c r="AM236" s="372"/>
      <c r="AN236" s="372"/>
      <c r="AO236" s="372"/>
    </row>
    <row r="237" spans="11:41" s="156" customFormat="1" x14ac:dyDescent="0.2">
      <c r="K237" s="372"/>
      <c r="L237" s="372"/>
      <c r="M237" s="372"/>
      <c r="N237" s="372"/>
      <c r="O237" s="372"/>
      <c r="P237" s="372"/>
      <c r="Q237" s="372"/>
      <c r="R237" s="372"/>
      <c r="S237" s="372"/>
      <c r="T237" s="372"/>
      <c r="U237" s="372"/>
      <c r="V237" s="372"/>
      <c r="W237" s="372"/>
      <c r="X237" s="372"/>
      <c r="Y237" s="372"/>
      <c r="Z237" s="372"/>
      <c r="AA237" s="372"/>
      <c r="AB237" s="372"/>
      <c r="AC237" s="372"/>
      <c r="AD237" s="372"/>
      <c r="AE237" s="372"/>
      <c r="AF237" s="372"/>
      <c r="AG237" s="372"/>
      <c r="AH237" s="372"/>
      <c r="AI237" s="372"/>
      <c r="AJ237" s="372"/>
      <c r="AK237" s="372"/>
      <c r="AL237" s="372"/>
      <c r="AM237" s="372"/>
      <c r="AN237" s="372"/>
      <c r="AO237" s="372"/>
    </row>
    <row r="238" spans="11:41" s="156" customFormat="1" x14ac:dyDescent="0.2">
      <c r="K238" s="372"/>
      <c r="L238" s="372"/>
      <c r="M238" s="372"/>
      <c r="N238" s="372"/>
      <c r="O238" s="372"/>
      <c r="P238" s="372"/>
      <c r="Q238" s="372"/>
      <c r="R238" s="372"/>
      <c r="S238" s="372"/>
      <c r="T238" s="372"/>
      <c r="U238" s="372"/>
      <c r="V238" s="372"/>
      <c r="W238" s="372"/>
      <c r="X238" s="372"/>
      <c r="Y238" s="372"/>
      <c r="Z238" s="372"/>
      <c r="AA238" s="372"/>
      <c r="AB238" s="372"/>
      <c r="AC238" s="372"/>
      <c r="AD238" s="372"/>
      <c r="AE238" s="372"/>
      <c r="AF238" s="372"/>
      <c r="AG238" s="372"/>
      <c r="AH238" s="372"/>
      <c r="AI238" s="372"/>
      <c r="AJ238" s="372"/>
      <c r="AK238" s="372"/>
      <c r="AL238" s="372"/>
      <c r="AM238" s="372"/>
      <c r="AN238" s="372"/>
      <c r="AO238" s="372"/>
    </row>
    <row r="239" spans="11:41" s="156" customFormat="1" x14ac:dyDescent="0.2">
      <c r="K239" s="372"/>
      <c r="L239" s="372"/>
      <c r="M239" s="372"/>
      <c r="N239" s="372"/>
      <c r="O239" s="372"/>
      <c r="P239" s="372"/>
      <c r="Q239" s="372"/>
      <c r="R239" s="372"/>
      <c r="S239" s="372"/>
      <c r="T239" s="372"/>
      <c r="U239" s="372"/>
      <c r="V239" s="372"/>
      <c r="W239" s="372"/>
      <c r="X239" s="372"/>
      <c r="Y239" s="372"/>
      <c r="Z239" s="372"/>
      <c r="AA239" s="372"/>
      <c r="AB239" s="372"/>
      <c r="AC239" s="372"/>
      <c r="AD239" s="372"/>
      <c r="AE239" s="372"/>
      <c r="AF239" s="372"/>
      <c r="AG239" s="372"/>
      <c r="AH239" s="372"/>
      <c r="AI239" s="372"/>
      <c r="AJ239" s="372"/>
      <c r="AK239" s="372"/>
      <c r="AL239" s="372"/>
      <c r="AM239" s="372"/>
      <c r="AN239" s="372"/>
      <c r="AO239" s="372"/>
    </row>
    <row r="240" spans="11:41" s="156" customFormat="1" x14ac:dyDescent="0.2">
      <c r="K240" s="372"/>
      <c r="L240" s="372"/>
      <c r="M240" s="372"/>
      <c r="N240" s="372"/>
      <c r="O240" s="372"/>
      <c r="P240" s="372"/>
      <c r="Q240" s="372"/>
      <c r="R240" s="372"/>
      <c r="S240" s="372"/>
      <c r="T240" s="372"/>
      <c r="U240" s="372"/>
      <c r="V240" s="372"/>
      <c r="W240" s="372"/>
      <c r="X240" s="372"/>
      <c r="Y240" s="372"/>
      <c r="Z240" s="372"/>
      <c r="AA240" s="372"/>
      <c r="AB240" s="372"/>
      <c r="AC240" s="372"/>
      <c r="AD240" s="372"/>
      <c r="AE240" s="372"/>
      <c r="AF240" s="372"/>
      <c r="AG240" s="372"/>
      <c r="AH240" s="372"/>
      <c r="AI240" s="372"/>
      <c r="AJ240" s="372"/>
      <c r="AK240" s="372"/>
      <c r="AL240" s="372"/>
      <c r="AM240" s="372"/>
      <c r="AN240" s="372"/>
      <c r="AO240" s="372"/>
    </row>
    <row r="241" spans="11:41" s="156" customFormat="1" x14ac:dyDescent="0.2">
      <c r="K241" s="372"/>
      <c r="L241" s="372"/>
      <c r="M241" s="372"/>
      <c r="N241" s="372"/>
      <c r="O241" s="372"/>
      <c r="P241" s="372"/>
      <c r="Q241" s="372"/>
      <c r="R241" s="372"/>
      <c r="S241" s="372"/>
      <c r="T241" s="372"/>
      <c r="U241" s="372"/>
      <c r="V241" s="372"/>
      <c r="W241" s="372"/>
      <c r="X241" s="372"/>
      <c r="Y241" s="372"/>
      <c r="Z241" s="372"/>
      <c r="AA241" s="372"/>
      <c r="AB241" s="372"/>
      <c r="AC241" s="372"/>
      <c r="AD241" s="372"/>
      <c r="AE241" s="372"/>
      <c r="AF241" s="372"/>
      <c r="AG241" s="372"/>
      <c r="AH241" s="372"/>
      <c r="AI241" s="372"/>
      <c r="AJ241" s="372"/>
      <c r="AK241" s="372"/>
      <c r="AL241" s="372"/>
      <c r="AM241" s="372"/>
      <c r="AN241" s="372"/>
      <c r="AO241" s="372"/>
    </row>
    <row r="242" spans="11:41" s="156" customFormat="1" x14ac:dyDescent="0.2">
      <c r="K242" s="372"/>
      <c r="L242" s="372"/>
      <c r="M242" s="372"/>
      <c r="N242" s="372"/>
      <c r="O242" s="372"/>
      <c r="P242" s="372"/>
      <c r="Q242" s="372"/>
      <c r="R242" s="372"/>
      <c r="S242" s="372"/>
      <c r="T242" s="372"/>
      <c r="U242" s="372"/>
      <c r="V242" s="372"/>
      <c r="W242" s="372"/>
      <c r="X242" s="372"/>
      <c r="Y242" s="372"/>
      <c r="Z242" s="372"/>
      <c r="AA242" s="372"/>
      <c r="AB242" s="372"/>
      <c r="AC242" s="372"/>
      <c r="AD242" s="372"/>
      <c r="AE242" s="372"/>
      <c r="AF242" s="372"/>
      <c r="AG242" s="372"/>
      <c r="AH242" s="372"/>
      <c r="AI242" s="372"/>
      <c r="AJ242" s="372"/>
      <c r="AK242" s="372"/>
      <c r="AL242" s="372"/>
      <c r="AM242" s="372"/>
      <c r="AN242" s="372"/>
      <c r="AO242" s="372"/>
    </row>
    <row r="243" spans="11:41" s="156" customFormat="1" x14ac:dyDescent="0.2">
      <c r="K243" s="372"/>
      <c r="L243" s="372"/>
      <c r="M243" s="372"/>
      <c r="N243" s="372"/>
      <c r="O243" s="372"/>
      <c r="P243" s="372"/>
      <c r="Q243" s="372"/>
      <c r="R243" s="372"/>
      <c r="S243" s="372"/>
      <c r="T243" s="372"/>
      <c r="U243" s="372"/>
      <c r="V243" s="372"/>
      <c r="W243" s="372"/>
      <c r="X243" s="372"/>
      <c r="Y243" s="372"/>
      <c r="Z243" s="372"/>
      <c r="AA243" s="372"/>
      <c r="AB243" s="372"/>
      <c r="AC243" s="372"/>
      <c r="AD243" s="372"/>
      <c r="AE243" s="372"/>
      <c r="AF243" s="372"/>
      <c r="AG243" s="372"/>
      <c r="AH243" s="372"/>
      <c r="AI243" s="372"/>
      <c r="AJ243" s="372"/>
      <c r="AK243" s="372"/>
      <c r="AL243" s="372"/>
      <c r="AM243" s="372"/>
      <c r="AN243" s="372"/>
      <c r="AO243" s="372"/>
    </row>
    <row r="244" spans="11:41" s="156" customFormat="1" x14ac:dyDescent="0.2">
      <c r="K244" s="372"/>
      <c r="L244" s="372"/>
      <c r="M244" s="372"/>
      <c r="N244" s="372"/>
      <c r="O244" s="372"/>
      <c r="P244" s="372"/>
      <c r="Q244" s="372"/>
      <c r="R244" s="372"/>
      <c r="S244" s="372"/>
      <c r="T244" s="372"/>
      <c r="U244" s="372"/>
      <c r="V244" s="372"/>
      <c r="W244" s="372"/>
      <c r="X244" s="372"/>
      <c r="Y244" s="372"/>
      <c r="Z244" s="372"/>
      <c r="AA244" s="372"/>
      <c r="AB244" s="372"/>
      <c r="AC244" s="372"/>
      <c r="AD244" s="372"/>
      <c r="AE244" s="372"/>
      <c r="AF244" s="372"/>
      <c r="AG244" s="372"/>
      <c r="AH244" s="372"/>
      <c r="AI244" s="372"/>
      <c r="AJ244" s="372"/>
      <c r="AK244" s="372"/>
      <c r="AL244" s="372"/>
      <c r="AM244" s="372"/>
      <c r="AN244" s="372"/>
      <c r="AO244" s="372"/>
    </row>
    <row r="245" spans="11:41" s="156" customFormat="1" x14ac:dyDescent="0.2">
      <c r="K245" s="372"/>
      <c r="L245" s="372"/>
      <c r="M245" s="372"/>
      <c r="N245" s="372"/>
      <c r="O245" s="372"/>
      <c r="P245" s="372"/>
      <c r="Q245" s="372"/>
      <c r="R245" s="372"/>
      <c r="S245" s="372"/>
      <c r="T245" s="372"/>
      <c r="U245" s="372"/>
      <c r="V245" s="372"/>
      <c r="W245" s="372"/>
      <c r="X245" s="372"/>
      <c r="Y245" s="372"/>
      <c r="Z245" s="372"/>
      <c r="AA245" s="372"/>
      <c r="AB245" s="372"/>
      <c r="AC245" s="372"/>
      <c r="AD245" s="372"/>
      <c r="AE245" s="372"/>
      <c r="AF245" s="372"/>
      <c r="AG245" s="372"/>
      <c r="AH245" s="372"/>
      <c r="AI245" s="372"/>
      <c r="AJ245" s="372"/>
      <c r="AK245" s="372"/>
      <c r="AL245" s="372"/>
      <c r="AM245" s="372"/>
      <c r="AN245" s="372"/>
      <c r="AO245" s="372"/>
    </row>
    <row r="246" spans="11:41" s="156" customFormat="1" x14ac:dyDescent="0.2">
      <c r="K246" s="372"/>
      <c r="L246" s="372"/>
      <c r="M246" s="372"/>
      <c r="N246" s="372"/>
      <c r="O246" s="372"/>
      <c r="P246" s="372"/>
      <c r="Q246" s="372"/>
      <c r="R246" s="372"/>
      <c r="S246" s="372"/>
      <c r="T246" s="372"/>
      <c r="U246" s="372"/>
      <c r="V246" s="372"/>
      <c r="W246" s="372"/>
      <c r="X246" s="372"/>
      <c r="Y246" s="372"/>
      <c r="Z246" s="372"/>
      <c r="AA246" s="372"/>
      <c r="AB246" s="372"/>
      <c r="AC246" s="372"/>
      <c r="AD246" s="372"/>
      <c r="AE246" s="372"/>
      <c r="AF246" s="372"/>
      <c r="AG246" s="372"/>
      <c r="AH246" s="372"/>
      <c r="AI246" s="372"/>
      <c r="AJ246" s="372"/>
      <c r="AK246" s="372"/>
      <c r="AL246" s="372"/>
      <c r="AM246" s="372"/>
      <c r="AN246" s="372"/>
      <c r="AO246" s="372"/>
    </row>
    <row r="247" spans="11:41" s="156" customFormat="1" x14ac:dyDescent="0.2">
      <c r="K247" s="372"/>
      <c r="L247" s="372"/>
      <c r="M247" s="372"/>
      <c r="N247" s="372"/>
      <c r="O247" s="372"/>
      <c r="P247" s="372"/>
      <c r="Q247" s="372"/>
      <c r="R247" s="372"/>
      <c r="S247" s="372"/>
      <c r="T247" s="372"/>
      <c r="U247" s="372"/>
      <c r="V247" s="372"/>
      <c r="W247" s="372"/>
      <c r="X247" s="372"/>
      <c r="Y247" s="372"/>
      <c r="Z247" s="372"/>
      <c r="AA247" s="372"/>
      <c r="AB247" s="372"/>
      <c r="AC247" s="372"/>
      <c r="AD247" s="372"/>
      <c r="AE247" s="372"/>
      <c r="AF247" s="372"/>
      <c r="AG247" s="372"/>
      <c r="AH247" s="372"/>
      <c r="AI247" s="372"/>
      <c r="AJ247" s="372"/>
      <c r="AK247" s="372"/>
      <c r="AL247" s="372"/>
      <c r="AM247" s="372"/>
      <c r="AN247" s="372"/>
      <c r="AO247" s="372"/>
    </row>
    <row r="248" spans="11:41" s="156" customFormat="1" x14ac:dyDescent="0.2">
      <c r="K248" s="372"/>
      <c r="L248" s="372"/>
      <c r="M248" s="372"/>
      <c r="N248" s="372"/>
      <c r="O248" s="372"/>
      <c r="P248" s="372"/>
      <c r="Q248" s="372"/>
      <c r="R248" s="372"/>
      <c r="S248" s="372"/>
      <c r="T248" s="372"/>
      <c r="U248" s="372"/>
      <c r="V248" s="372"/>
      <c r="W248" s="372"/>
      <c r="X248" s="372"/>
      <c r="Y248" s="372"/>
      <c r="Z248" s="372"/>
      <c r="AA248" s="372"/>
      <c r="AB248" s="372"/>
      <c r="AC248" s="372"/>
      <c r="AD248" s="372"/>
      <c r="AE248" s="372"/>
      <c r="AF248" s="372"/>
      <c r="AG248" s="372"/>
      <c r="AH248" s="372"/>
      <c r="AI248" s="372"/>
      <c r="AJ248" s="372"/>
      <c r="AK248" s="372"/>
      <c r="AL248" s="372"/>
      <c r="AM248" s="372"/>
      <c r="AN248" s="372"/>
      <c r="AO248" s="372"/>
    </row>
    <row r="249" spans="11:41" s="156" customFormat="1" x14ac:dyDescent="0.2">
      <c r="K249" s="372"/>
      <c r="L249" s="372"/>
      <c r="M249" s="372"/>
      <c r="N249" s="372"/>
      <c r="O249" s="372"/>
      <c r="P249" s="372"/>
      <c r="Q249" s="372"/>
      <c r="R249" s="372"/>
      <c r="S249" s="372"/>
      <c r="T249" s="372"/>
      <c r="U249" s="372"/>
      <c r="V249" s="372"/>
      <c r="W249" s="372"/>
      <c r="X249" s="372"/>
      <c r="Y249" s="372"/>
      <c r="Z249" s="372"/>
      <c r="AA249" s="372"/>
      <c r="AB249" s="372"/>
      <c r="AC249" s="372"/>
      <c r="AD249" s="372"/>
      <c r="AE249" s="372"/>
      <c r="AF249" s="372"/>
      <c r="AG249" s="372"/>
      <c r="AH249" s="372"/>
      <c r="AI249" s="372"/>
      <c r="AJ249" s="372"/>
      <c r="AK249" s="372"/>
      <c r="AL249" s="372"/>
      <c r="AM249" s="372"/>
      <c r="AN249" s="372"/>
      <c r="AO249" s="372"/>
    </row>
    <row r="250" spans="11:41" s="156" customFormat="1" x14ac:dyDescent="0.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row>
    <row r="251" spans="11:41" s="156" customFormat="1" x14ac:dyDescent="0.2">
      <c r="K251" s="372"/>
      <c r="L251" s="372"/>
      <c r="M251" s="372"/>
      <c r="N251" s="372"/>
      <c r="O251" s="372"/>
      <c r="P251" s="372"/>
      <c r="Q251" s="372"/>
      <c r="R251" s="372"/>
      <c r="S251" s="372"/>
      <c r="T251" s="372"/>
      <c r="U251" s="372"/>
      <c r="V251" s="372"/>
      <c r="W251" s="372"/>
      <c r="X251" s="372"/>
      <c r="Y251" s="372"/>
      <c r="Z251" s="372"/>
      <c r="AA251" s="372"/>
      <c r="AB251" s="372"/>
      <c r="AC251" s="372"/>
      <c r="AD251" s="372"/>
      <c r="AE251" s="372"/>
      <c r="AF251" s="372"/>
      <c r="AG251" s="372"/>
      <c r="AH251" s="372"/>
      <c r="AI251" s="372"/>
      <c r="AJ251" s="372"/>
      <c r="AK251" s="372"/>
      <c r="AL251" s="372"/>
      <c r="AM251" s="372"/>
      <c r="AN251" s="372"/>
      <c r="AO251" s="372"/>
    </row>
    <row r="252" spans="11:41" s="156" customFormat="1" x14ac:dyDescent="0.2">
      <c r="K252" s="372"/>
      <c r="L252" s="372"/>
      <c r="M252" s="372"/>
      <c r="N252" s="372"/>
      <c r="O252" s="372"/>
      <c r="P252" s="372"/>
      <c r="Q252" s="372"/>
      <c r="R252" s="372"/>
      <c r="S252" s="372"/>
      <c r="T252" s="372"/>
      <c r="U252" s="372"/>
      <c r="V252" s="372"/>
      <c r="W252" s="372"/>
      <c r="X252" s="372"/>
      <c r="Y252" s="372"/>
      <c r="Z252" s="372"/>
      <c r="AA252" s="372"/>
      <c r="AB252" s="372"/>
      <c r="AC252" s="372"/>
      <c r="AD252" s="372"/>
      <c r="AE252" s="372"/>
      <c r="AF252" s="372"/>
      <c r="AG252" s="372"/>
      <c r="AH252" s="372"/>
      <c r="AI252" s="372"/>
      <c r="AJ252" s="372"/>
      <c r="AK252" s="372"/>
      <c r="AL252" s="372"/>
      <c r="AM252" s="372"/>
      <c r="AN252" s="372"/>
      <c r="AO252" s="372"/>
    </row>
    <row r="253" spans="11:41" s="156" customFormat="1" x14ac:dyDescent="0.2">
      <c r="K253" s="372"/>
      <c r="L253" s="372"/>
      <c r="M253" s="372"/>
      <c r="N253" s="372"/>
      <c r="O253" s="372"/>
      <c r="P253" s="372"/>
      <c r="Q253" s="372"/>
      <c r="R253" s="372"/>
      <c r="S253" s="372"/>
      <c r="T253" s="372"/>
      <c r="U253" s="372"/>
      <c r="V253" s="372"/>
      <c r="W253" s="372"/>
      <c r="X253" s="372"/>
      <c r="Y253" s="372"/>
      <c r="Z253" s="372"/>
      <c r="AA253" s="372"/>
      <c r="AB253" s="372"/>
      <c r="AC253" s="372"/>
      <c r="AD253" s="372"/>
      <c r="AE253" s="372"/>
      <c r="AF253" s="372"/>
      <c r="AG253" s="372"/>
      <c r="AH253" s="372"/>
      <c r="AI253" s="372"/>
      <c r="AJ253" s="372"/>
      <c r="AK253" s="372"/>
      <c r="AL253" s="372"/>
      <c r="AM253" s="372"/>
      <c r="AN253" s="372"/>
      <c r="AO253" s="372"/>
    </row>
    <row r="254" spans="11:41" s="156" customFormat="1" x14ac:dyDescent="0.2">
      <c r="K254" s="372"/>
      <c r="L254" s="372"/>
      <c r="M254" s="372"/>
      <c r="N254" s="372"/>
      <c r="O254" s="372"/>
      <c r="P254" s="372"/>
      <c r="Q254" s="372"/>
      <c r="R254" s="372"/>
      <c r="S254" s="372"/>
      <c r="T254" s="372"/>
      <c r="U254" s="372"/>
      <c r="V254" s="372"/>
      <c r="W254" s="372"/>
      <c r="X254" s="372"/>
      <c r="Y254" s="372"/>
      <c r="Z254" s="372"/>
      <c r="AA254" s="372"/>
      <c r="AB254" s="372"/>
      <c r="AC254" s="372"/>
      <c r="AD254" s="372"/>
      <c r="AE254" s="372"/>
      <c r="AF254" s="372"/>
      <c r="AG254" s="372"/>
      <c r="AH254" s="372"/>
      <c r="AI254" s="372"/>
      <c r="AJ254" s="372"/>
      <c r="AK254" s="372"/>
      <c r="AL254" s="372"/>
      <c r="AM254" s="372"/>
      <c r="AN254" s="372"/>
      <c r="AO254" s="372"/>
    </row>
    <row r="255" spans="11:41" s="156" customFormat="1" x14ac:dyDescent="0.2">
      <c r="K255" s="372"/>
      <c r="L255" s="372"/>
      <c r="M255" s="372"/>
      <c r="N255" s="372"/>
      <c r="O255" s="372"/>
      <c r="P255" s="372"/>
      <c r="Q255" s="372"/>
      <c r="R255" s="372"/>
      <c r="S255" s="372"/>
      <c r="T255" s="372"/>
      <c r="U255" s="372"/>
      <c r="V255" s="372"/>
      <c r="W255" s="372"/>
      <c r="X255" s="372"/>
      <c r="Y255" s="372"/>
      <c r="Z255" s="372"/>
      <c r="AA255" s="372"/>
      <c r="AB255" s="372"/>
      <c r="AC255" s="372"/>
      <c r="AD255" s="372"/>
      <c r="AE255" s="372"/>
      <c r="AF255" s="372"/>
      <c r="AG255" s="372"/>
      <c r="AH255" s="372"/>
      <c r="AI255" s="372"/>
      <c r="AJ255" s="372"/>
      <c r="AK255" s="372"/>
      <c r="AL255" s="372"/>
      <c r="AM255" s="372"/>
      <c r="AN255" s="372"/>
      <c r="AO255" s="372"/>
    </row>
    <row r="256" spans="11:41" s="156" customFormat="1" x14ac:dyDescent="0.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row>
    <row r="257" spans="11:41" s="156" customFormat="1" x14ac:dyDescent="0.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row>
    <row r="258" spans="11:41" s="156" customFormat="1" x14ac:dyDescent="0.2">
      <c r="K258" s="372"/>
      <c r="L258" s="372"/>
      <c r="M258" s="372"/>
      <c r="N258" s="372"/>
      <c r="O258" s="372"/>
      <c r="P258" s="372"/>
      <c r="Q258" s="372"/>
      <c r="R258" s="372"/>
      <c r="S258" s="372"/>
      <c r="T258" s="372"/>
      <c r="U258" s="372"/>
      <c r="V258" s="372"/>
      <c r="W258" s="372"/>
      <c r="X258" s="372"/>
      <c r="Y258" s="372"/>
      <c r="Z258" s="372"/>
      <c r="AA258" s="372"/>
      <c r="AB258" s="372"/>
      <c r="AC258" s="372"/>
      <c r="AD258" s="372"/>
      <c r="AE258" s="372"/>
      <c r="AF258" s="372"/>
      <c r="AG258" s="372"/>
      <c r="AH258" s="372"/>
      <c r="AI258" s="372"/>
      <c r="AJ258" s="372"/>
      <c r="AK258" s="372"/>
      <c r="AL258" s="372"/>
      <c r="AM258" s="372"/>
      <c r="AN258" s="372"/>
      <c r="AO258" s="372"/>
    </row>
    <row r="259" spans="11:41" s="156" customFormat="1" x14ac:dyDescent="0.2">
      <c r="K259" s="372"/>
      <c r="L259" s="372"/>
      <c r="M259" s="372"/>
      <c r="N259" s="372"/>
      <c r="O259" s="372"/>
      <c r="P259" s="372"/>
      <c r="Q259" s="372"/>
      <c r="R259" s="372"/>
      <c r="S259" s="372"/>
      <c r="T259" s="372"/>
      <c r="U259" s="372"/>
      <c r="V259" s="372"/>
      <c r="W259" s="372"/>
      <c r="X259" s="372"/>
      <c r="Y259" s="372"/>
      <c r="Z259" s="372"/>
      <c r="AA259" s="372"/>
      <c r="AB259" s="372"/>
      <c r="AC259" s="372"/>
      <c r="AD259" s="372"/>
      <c r="AE259" s="372"/>
      <c r="AF259" s="372"/>
      <c r="AG259" s="372"/>
      <c r="AH259" s="372"/>
      <c r="AI259" s="372"/>
      <c r="AJ259" s="372"/>
      <c r="AK259" s="372"/>
      <c r="AL259" s="372"/>
      <c r="AM259" s="372"/>
      <c r="AN259" s="372"/>
      <c r="AO259" s="372"/>
    </row>
    <row r="260" spans="11:41" s="156" customFormat="1" x14ac:dyDescent="0.2">
      <c r="K260" s="372"/>
      <c r="L260" s="372"/>
      <c r="M260" s="372"/>
      <c r="N260" s="372"/>
      <c r="O260" s="372"/>
      <c r="P260" s="372"/>
      <c r="Q260" s="372"/>
      <c r="R260" s="372"/>
      <c r="S260" s="372"/>
      <c r="T260" s="372"/>
      <c r="U260" s="372"/>
      <c r="V260" s="372"/>
      <c r="W260" s="372"/>
      <c r="X260" s="372"/>
      <c r="Y260" s="372"/>
      <c r="Z260" s="372"/>
      <c r="AA260" s="372"/>
      <c r="AB260" s="372"/>
      <c r="AC260" s="372"/>
      <c r="AD260" s="372"/>
      <c r="AE260" s="372"/>
      <c r="AF260" s="372"/>
      <c r="AG260" s="372"/>
      <c r="AH260" s="372"/>
      <c r="AI260" s="372"/>
      <c r="AJ260" s="372"/>
      <c r="AK260" s="372"/>
      <c r="AL260" s="372"/>
      <c r="AM260" s="372"/>
      <c r="AN260" s="372"/>
      <c r="AO260" s="372"/>
    </row>
    <row r="261" spans="11:41" s="156" customFormat="1" x14ac:dyDescent="0.2">
      <c r="K261" s="372"/>
      <c r="L261" s="372"/>
      <c r="M261" s="372"/>
      <c r="N261" s="372"/>
      <c r="O261" s="372"/>
      <c r="P261" s="372"/>
      <c r="Q261" s="372"/>
      <c r="R261" s="372"/>
      <c r="S261" s="372"/>
      <c r="T261" s="372"/>
      <c r="U261" s="372"/>
      <c r="V261" s="372"/>
      <c r="W261" s="372"/>
      <c r="X261" s="372"/>
      <c r="Y261" s="372"/>
      <c r="Z261" s="372"/>
      <c r="AA261" s="372"/>
      <c r="AB261" s="372"/>
      <c r="AC261" s="372"/>
      <c r="AD261" s="372"/>
      <c r="AE261" s="372"/>
      <c r="AF261" s="372"/>
      <c r="AG261" s="372"/>
      <c r="AH261" s="372"/>
      <c r="AI261" s="372"/>
      <c r="AJ261" s="372"/>
      <c r="AK261" s="372"/>
      <c r="AL261" s="372"/>
      <c r="AM261" s="372"/>
      <c r="AN261" s="372"/>
      <c r="AO261" s="372"/>
    </row>
    <row r="262" spans="11:41" s="156" customFormat="1" x14ac:dyDescent="0.2">
      <c r="K262" s="372"/>
      <c r="L262" s="372"/>
      <c r="M262" s="372"/>
      <c r="N262" s="372"/>
      <c r="O262" s="372"/>
      <c r="P262" s="372"/>
      <c r="Q262" s="372"/>
      <c r="R262" s="372"/>
      <c r="S262" s="372"/>
      <c r="T262" s="372"/>
      <c r="U262" s="372"/>
      <c r="V262" s="372"/>
      <c r="W262" s="372"/>
      <c r="X262" s="372"/>
      <c r="Y262" s="372"/>
      <c r="Z262" s="372"/>
      <c r="AA262" s="372"/>
      <c r="AB262" s="372"/>
      <c r="AC262" s="372"/>
      <c r="AD262" s="372"/>
      <c r="AE262" s="372"/>
      <c r="AF262" s="372"/>
      <c r="AG262" s="372"/>
      <c r="AH262" s="372"/>
      <c r="AI262" s="372"/>
      <c r="AJ262" s="372"/>
      <c r="AK262" s="372"/>
      <c r="AL262" s="372"/>
      <c r="AM262" s="372"/>
      <c r="AN262" s="372"/>
      <c r="AO262" s="372"/>
    </row>
    <row r="263" spans="11:41" s="156" customFormat="1" x14ac:dyDescent="0.2">
      <c r="K263" s="372"/>
      <c r="L263" s="372"/>
      <c r="M263" s="372"/>
      <c r="N263" s="372"/>
      <c r="O263" s="372"/>
      <c r="P263" s="372"/>
      <c r="Q263" s="372"/>
      <c r="R263" s="372"/>
      <c r="S263" s="372"/>
      <c r="T263" s="372"/>
      <c r="U263" s="372"/>
      <c r="V263" s="372"/>
      <c r="W263" s="372"/>
      <c r="X263" s="372"/>
      <c r="Y263" s="372"/>
      <c r="Z263" s="372"/>
      <c r="AA263" s="372"/>
      <c r="AB263" s="372"/>
      <c r="AC263" s="372"/>
      <c r="AD263" s="372"/>
      <c r="AE263" s="372"/>
      <c r="AF263" s="372"/>
      <c r="AG263" s="372"/>
      <c r="AH263" s="372"/>
      <c r="AI263" s="372"/>
      <c r="AJ263" s="372"/>
      <c r="AK263" s="372"/>
      <c r="AL263" s="372"/>
      <c r="AM263" s="372"/>
      <c r="AN263" s="372"/>
      <c r="AO263" s="372"/>
    </row>
    <row r="264" spans="11:41" s="156" customFormat="1" x14ac:dyDescent="0.2">
      <c r="K264" s="372"/>
      <c r="L264" s="372"/>
      <c r="M264" s="372"/>
      <c r="N264" s="372"/>
      <c r="O264" s="372"/>
      <c r="P264" s="372"/>
      <c r="Q264" s="372"/>
      <c r="R264" s="372"/>
      <c r="S264" s="372"/>
      <c r="T264" s="372"/>
      <c r="U264" s="372"/>
      <c r="V264" s="372"/>
      <c r="W264" s="372"/>
      <c r="X264" s="372"/>
      <c r="Y264" s="372"/>
      <c r="Z264" s="372"/>
      <c r="AA264" s="372"/>
      <c r="AB264" s="372"/>
      <c r="AC264" s="372"/>
      <c r="AD264" s="372"/>
      <c r="AE264" s="372"/>
      <c r="AF264" s="372"/>
      <c r="AG264" s="372"/>
      <c r="AH264" s="372"/>
      <c r="AI264" s="372"/>
      <c r="AJ264" s="372"/>
      <c r="AK264" s="372"/>
      <c r="AL264" s="372"/>
      <c r="AM264" s="372"/>
      <c r="AN264" s="372"/>
      <c r="AO264" s="372"/>
    </row>
    <row r="265" spans="11:41" s="156" customFormat="1" x14ac:dyDescent="0.2">
      <c r="K265" s="372"/>
      <c r="L265" s="372"/>
      <c r="M265" s="372"/>
      <c r="N265" s="372"/>
      <c r="O265" s="372"/>
      <c r="P265" s="372"/>
      <c r="Q265" s="372"/>
      <c r="R265" s="372"/>
      <c r="S265" s="372"/>
      <c r="T265" s="372"/>
      <c r="U265" s="372"/>
      <c r="V265" s="372"/>
      <c r="W265" s="372"/>
      <c r="X265" s="372"/>
      <c r="Y265" s="372"/>
      <c r="Z265" s="372"/>
      <c r="AA265" s="372"/>
      <c r="AB265" s="372"/>
      <c r="AC265" s="372"/>
      <c r="AD265" s="372"/>
      <c r="AE265" s="372"/>
      <c r="AF265" s="372"/>
      <c r="AG265" s="372"/>
      <c r="AH265" s="372"/>
      <c r="AI265" s="372"/>
      <c r="AJ265" s="372"/>
      <c r="AK265" s="372"/>
      <c r="AL265" s="372"/>
      <c r="AM265" s="372"/>
      <c r="AN265" s="372"/>
      <c r="AO265" s="372"/>
    </row>
    <row r="266" spans="11:41" s="156" customFormat="1" x14ac:dyDescent="0.2">
      <c r="K266" s="372"/>
      <c r="L266" s="372"/>
      <c r="M266" s="372"/>
      <c r="N266" s="372"/>
      <c r="O266" s="372"/>
      <c r="P266" s="372"/>
      <c r="Q266" s="372"/>
      <c r="R266" s="372"/>
      <c r="S266" s="372"/>
      <c r="T266" s="372"/>
      <c r="U266" s="372"/>
      <c r="V266" s="372"/>
      <c r="W266" s="372"/>
      <c r="X266" s="372"/>
      <c r="Y266" s="372"/>
      <c r="Z266" s="372"/>
      <c r="AA266" s="372"/>
      <c r="AB266" s="372"/>
      <c r="AC266" s="372"/>
      <c r="AD266" s="372"/>
      <c r="AE266" s="372"/>
      <c r="AF266" s="372"/>
      <c r="AG266" s="372"/>
      <c r="AH266" s="372"/>
      <c r="AI266" s="372"/>
      <c r="AJ266" s="372"/>
      <c r="AK266" s="372"/>
      <c r="AL266" s="372"/>
      <c r="AM266" s="372"/>
      <c r="AN266" s="372"/>
      <c r="AO266" s="372"/>
    </row>
    <row r="267" spans="11:41" s="156" customFormat="1" x14ac:dyDescent="0.2">
      <c r="K267" s="372"/>
      <c r="L267" s="372"/>
      <c r="M267" s="372"/>
      <c r="N267" s="372"/>
      <c r="O267" s="372"/>
      <c r="P267" s="372"/>
      <c r="Q267" s="372"/>
      <c r="R267" s="372"/>
      <c r="S267" s="372"/>
      <c r="T267" s="372"/>
      <c r="U267" s="372"/>
      <c r="V267" s="372"/>
      <c r="W267" s="372"/>
      <c r="X267" s="372"/>
      <c r="Y267" s="372"/>
      <c r="Z267" s="372"/>
      <c r="AA267" s="372"/>
      <c r="AB267" s="372"/>
      <c r="AC267" s="372"/>
      <c r="AD267" s="372"/>
      <c r="AE267" s="372"/>
      <c r="AF267" s="372"/>
      <c r="AG267" s="372"/>
      <c r="AH267" s="372"/>
      <c r="AI267" s="372"/>
      <c r="AJ267" s="372"/>
      <c r="AK267" s="372"/>
      <c r="AL267" s="372"/>
      <c r="AM267" s="372"/>
      <c r="AN267" s="372"/>
      <c r="AO267" s="372"/>
    </row>
    <row r="268" spans="11:41" s="156" customFormat="1" x14ac:dyDescent="0.2">
      <c r="K268" s="372"/>
      <c r="L268" s="372"/>
      <c r="M268" s="372"/>
      <c r="N268" s="372"/>
      <c r="O268" s="372"/>
      <c r="P268" s="372"/>
      <c r="Q268" s="372"/>
      <c r="R268" s="372"/>
      <c r="S268" s="372"/>
      <c r="T268" s="372"/>
      <c r="U268" s="372"/>
      <c r="V268" s="372"/>
      <c r="W268" s="372"/>
      <c r="X268" s="372"/>
      <c r="Y268" s="372"/>
      <c r="Z268" s="372"/>
      <c r="AA268" s="372"/>
      <c r="AB268" s="372"/>
      <c r="AC268" s="372"/>
      <c r="AD268" s="372"/>
      <c r="AE268" s="372"/>
      <c r="AF268" s="372"/>
      <c r="AG268" s="372"/>
      <c r="AH268" s="372"/>
      <c r="AI268" s="372"/>
      <c r="AJ268" s="372"/>
      <c r="AK268" s="372"/>
      <c r="AL268" s="372"/>
      <c r="AM268" s="372"/>
      <c r="AN268" s="372"/>
      <c r="AO268" s="372"/>
    </row>
    <row r="269" spans="11:41" s="156" customFormat="1" x14ac:dyDescent="0.2">
      <c r="K269" s="372"/>
      <c r="L269" s="372"/>
      <c r="M269" s="372"/>
      <c r="N269" s="372"/>
      <c r="O269" s="372"/>
      <c r="P269" s="372"/>
      <c r="Q269" s="372"/>
      <c r="R269" s="372"/>
      <c r="S269" s="372"/>
      <c r="T269" s="372"/>
      <c r="U269" s="372"/>
      <c r="V269" s="372"/>
      <c r="W269" s="372"/>
      <c r="X269" s="372"/>
      <c r="Y269" s="372"/>
      <c r="Z269" s="372"/>
      <c r="AA269" s="372"/>
      <c r="AB269" s="372"/>
      <c r="AC269" s="372"/>
      <c r="AD269" s="372"/>
      <c r="AE269" s="372"/>
      <c r="AF269" s="372"/>
      <c r="AG269" s="372"/>
      <c r="AH269" s="372"/>
      <c r="AI269" s="372"/>
      <c r="AJ269" s="372"/>
      <c r="AK269" s="372"/>
      <c r="AL269" s="372"/>
      <c r="AM269" s="372"/>
      <c r="AN269" s="372"/>
      <c r="AO269" s="372"/>
    </row>
    <row r="270" spans="11:41" s="156" customFormat="1" x14ac:dyDescent="0.2">
      <c r="K270" s="372"/>
      <c r="L270" s="372"/>
      <c r="M270" s="372"/>
      <c r="N270" s="372"/>
      <c r="O270" s="372"/>
      <c r="P270" s="372"/>
      <c r="Q270" s="372"/>
      <c r="R270" s="372"/>
      <c r="S270" s="372"/>
      <c r="T270" s="372"/>
      <c r="U270" s="372"/>
      <c r="V270" s="372"/>
      <c r="W270" s="372"/>
      <c r="X270" s="372"/>
      <c r="Y270" s="372"/>
      <c r="Z270" s="372"/>
      <c r="AA270" s="372"/>
      <c r="AB270" s="372"/>
      <c r="AC270" s="372"/>
      <c r="AD270" s="372"/>
      <c r="AE270" s="372"/>
      <c r="AF270" s="372"/>
      <c r="AG270" s="372"/>
      <c r="AH270" s="372"/>
      <c r="AI270" s="372"/>
      <c r="AJ270" s="372"/>
      <c r="AK270" s="372"/>
      <c r="AL270" s="372"/>
      <c r="AM270" s="372"/>
      <c r="AN270" s="372"/>
      <c r="AO270" s="372"/>
    </row>
    <row r="271" spans="11:41" s="156" customFormat="1" x14ac:dyDescent="0.2">
      <c r="K271" s="372"/>
      <c r="L271" s="372"/>
      <c r="M271" s="372"/>
      <c r="N271" s="372"/>
      <c r="O271" s="372"/>
      <c r="P271" s="372"/>
      <c r="Q271" s="372"/>
      <c r="R271" s="372"/>
      <c r="S271" s="372"/>
      <c r="T271" s="372"/>
      <c r="U271" s="372"/>
      <c r="V271" s="372"/>
      <c r="W271" s="372"/>
      <c r="X271" s="372"/>
      <c r="Y271" s="372"/>
      <c r="Z271" s="372"/>
      <c r="AA271" s="372"/>
      <c r="AB271" s="372"/>
      <c r="AC271" s="372"/>
      <c r="AD271" s="372"/>
      <c r="AE271" s="372"/>
      <c r="AF271" s="372"/>
      <c r="AG271" s="372"/>
      <c r="AH271" s="372"/>
      <c r="AI271" s="372"/>
      <c r="AJ271" s="372"/>
      <c r="AK271" s="372"/>
      <c r="AL271" s="372"/>
      <c r="AM271" s="372"/>
      <c r="AN271" s="372"/>
      <c r="AO271" s="372"/>
    </row>
    <row r="272" spans="11:41" s="156" customFormat="1" x14ac:dyDescent="0.2">
      <c r="K272" s="372"/>
      <c r="L272" s="372"/>
      <c r="M272" s="372"/>
      <c r="N272" s="372"/>
      <c r="O272" s="372"/>
      <c r="P272" s="372"/>
      <c r="Q272" s="372"/>
      <c r="R272" s="372"/>
      <c r="S272" s="372"/>
      <c r="T272" s="372"/>
      <c r="U272" s="372"/>
      <c r="V272" s="372"/>
      <c r="W272" s="372"/>
      <c r="X272" s="372"/>
      <c r="Y272" s="372"/>
      <c r="Z272" s="372"/>
      <c r="AA272" s="372"/>
      <c r="AB272" s="372"/>
      <c r="AC272" s="372"/>
      <c r="AD272" s="372"/>
      <c r="AE272" s="372"/>
      <c r="AF272" s="372"/>
      <c r="AG272" s="372"/>
      <c r="AH272" s="372"/>
      <c r="AI272" s="372"/>
      <c r="AJ272" s="372"/>
      <c r="AK272" s="372"/>
      <c r="AL272" s="372"/>
      <c r="AM272" s="372"/>
      <c r="AN272" s="372"/>
      <c r="AO272" s="372"/>
    </row>
    <row r="273" spans="11:41" s="156" customFormat="1" x14ac:dyDescent="0.2">
      <c r="K273" s="372"/>
      <c r="L273" s="372"/>
      <c r="M273" s="372"/>
      <c r="N273" s="372"/>
      <c r="O273" s="372"/>
      <c r="P273" s="372"/>
      <c r="Q273" s="372"/>
      <c r="R273" s="372"/>
      <c r="S273" s="372"/>
      <c r="T273" s="372"/>
      <c r="U273" s="372"/>
      <c r="V273" s="372"/>
      <c r="W273" s="372"/>
      <c r="X273" s="372"/>
      <c r="Y273" s="372"/>
      <c r="Z273" s="372"/>
      <c r="AA273" s="372"/>
      <c r="AB273" s="372"/>
      <c r="AC273" s="372"/>
      <c r="AD273" s="372"/>
      <c r="AE273" s="372"/>
      <c r="AF273" s="372"/>
      <c r="AG273" s="372"/>
      <c r="AH273" s="372"/>
      <c r="AI273" s="372"/>
      <c r="AJ273" s="372"/>
      <c r="AK273" s="372"/>
      <c r="AL273" s="372"/>
      <c r="AM273" s="372"/>
      <c r="AN273" s="372"/>
      <c r="AO273" s="372"/>
    </row>
    <row r="274" spans="11:41" s="156" customFormat="1" x14ac:dyDescent="0.2">
      <c r="K274" s="372"/>
      <c r="L274" s="372"/>
      <c r="M274" s="372"/>
      <c r="N274" s="372"/>
      <c r="O274" s="372"/>
      <c r="P274" s="372"/>
      <c r="Q274" s="372"/>
      <c r="R274" s="372"/>
      <c r="S274" s="372"/>
      <c r="T274" s="372"/>
      <c r="U274" s="372"/>
      <c r="V274" s="372"/>
      <c r="W274" s="372"/>
      <c r="X274" s="372"/>
      <c r="Y274" s="372"/>
      <c r="Z274" s="372"/>
      <c r="AA274" s="372"/>
      <c r="AB274" s="372"/>
      <c r="AC274" s="372"/>
      <c r="AD274" s="372"/>
      <c r="AE274" s="372"/>
      <c r="AF274" s="372"/>
      <c r="AG274" s="372"/>
      <c r="AH274" s="372"/>
      <c r="AI274" s="372"/>
      <c r="AJ274" s="372"/>
      <c r="AK274" s="372"/>
      <c r="AL274" s="372"/>
      <c r="AM274" s="372"/>
      <c r="AN274" s="372"/>
      <c r="AO274" s="372"/>
    </row>
    <row r="275" spans="11:41" s="156" customFormat="1" x14ac:dyDescent="0.2">
      <c r="K275" s="372"/>
      <c r="L275" s="372"/>
      <c r="M275" s="372"/>
      <c r="N275" s="372"/>
      <c r="O275" s="372"/>
      <c r="P275" s="372"/>
      <c r="Q275" s="372"/>
      <c r="R275" s="372"/>
      <c r="S275" s="372"/>
      <c r="T275" s="372"/>
      <c r="U275" s="372"/>
      <c r="V275" s="372"/>
      <c r="W275" s="372"/>
      <c r="X275" s="372"/>
      <c r="Y275" s="372"/>
      <c r="Z275" s="372"/>
      <c r="AA275" s="372"/>
      <c r="AB275" s="372"/>
      <c r="AC275" s="372"/>
      <c r="AD275" s="372"/>
      <c r="AE275" s="372"/>
      <c r="AF275" s="372"/>
      <c r="AG275" s="372"/>
      <c r="AH275" s="372"/>
      <c r="AI275" s="372"/>
      <c r="AJ275" s="372"/>
      <c r="AK275" s="372"/>
      <c r="AL275" s="372"/>
      <c r="AM275" s="372"/>
      <c r="AN275" s="372"/>
      <c r="AO275" s="372"/>
    </row>
    <row r="276" spans="11:41" s="156" customFormat="1" x14ac:dyDescent="0.2">
      <c r="K276" s="372"/>
      <c r="L276" s="372"/>
      <c r="M276" s="372"/>
      <c r="N276" s="372"/>
      <c r="O276" s="372"/>
      <c r="P276" s="372"/>
      <c r="Q276" s="372"/>
      <c r="R276" s="372"/>
      <c r="S276" s="372"/>
      <c r="T276" s="372"/>
      <c r="U276" s="372"/>
      <c r="V276" s="372"/>
      <c r="W276" s="372"/>
      <c r="X276" s="372"/>
      <c r="Y276" s="372"/>
      <c r="Z276" s="372"/>
      <c r="AA276" s="372"/>
      <c r="AB276" s="372"/>
      <c r="AC276" s="372"/>
      <c r="AD276" s="372"/>
      <c r="AE276" s="372"/>
      <c r="AF276" s="372"/>
      <c r="AG276" s="372"/>
      <c r="AH276" s="372"/>
      <c r="AI276" s="372"/>
      <c r="AJ276" s="372"/>
      <c r="AK276" s="372"/>
      <c r="AL276" s="372"/>
      <c r="AM276" s="372"/>
      <c r="AN276" s="372"/>
      <c r="AO276" s="372"/>
    </row>
    <row r="277" spans="11:41" s="156" customFormat="1" x14ac:dyDescent="0.2">
      <c r="K277" s="372"/>
      <c r="L277" s="372"/>
      <c r="M277" s="372"/>
      <c r="N277" s="372"/>
      <c r="O277" s="372"/>
      <c r="P277" s="372"/>
      <c r="Q277" s="372"/>
      <c r="R277" s="372"/>
      <c r="S277" s="372"/>
      <c r="T277" s="372"/>
      <c r="U277" s="372"/>
      <c r="V277" s="372"/>
      <c r="W277" s="372"/>
      <c r="X277" s="372"/>
      <c r="Y277" s="372"/>
      <c r="Z277" s="372"/>
      <c r="AA277" s="372"/>
      <c r="AB277" s="372"/>
      <c r="AC277" s="372"/>
      <c r="AD277" s="372"/>
      <c r="AE277" s="372"/>
      <c r="AF277" s="372"/>
      <c r="AG277" s="372"/>
      <c r="AH277" s="372"/>
      <c r="AI277" s="372"/>
      <c r="AJ277" s="372"/>
      <c r="AK277" s="372"/>
      <c r="AL277" s="372"/>
      <c r="AM277" s="372"/>
      <c r="AN277" s="372"/>
      <c r="AO277" s="372"/>
    </row>
    <row r="278" spans="11:41" s="156" customFormat="1" x14ac:dyDescent="0.2">
      <c r="K278" s="372"/>
      <c r="L278" s="372"/>
      <c r="M278" s="372"/>
      <c r="N278" s="372"/>
      <c r="O278" s="372"/>
      <c r="P278" s="372"/>
      <c r="Q278" s="372"/>
      <c r="R278" s="372"/>
      <c r="S278" s="372"/>
      <c r="T278" s="372"/>
      <c r="U278" s="372"/>
      <c r="V278" s="372"/>
      <c r="W278" s="372"/>
      <c r="X278" s="372"/>
      <c r="Y278" s="372"/>
      <c r="Z278" s="372"/>
      <c r="AA278" s="372"/>
      <c r="AB278" s="372"/>
      <c r="AC278" s="372"/>
      <c r="AD278" s="372"/>
      <c r="AE278" s="372"/>
      <c r="AF278" s="372"/>
      <c r="AG278" s="372"/>
      <c r="AH278" s="372"/>
      <c r="AI278" s="372"/>
      <c r="AJ278" s="372"/>
      <c r="AK278" s="372"/>
      <c r="AL278" s="372"/>
      <c r="AM278" s="372"/>
      <c r="AN278" s="372"/>
      <c r="AO278" s="372"/>
    </row>
    <row r="279" spans="11:41" s="156" customFormat="1" x14ac:dyDescent="0.2">
      <c r="K279" s="372"/>
      <c r="L279" s="372"/>
      <c r="M279" s="372"/>
      <c r="N279" s="372"/>
      <c r="O279" s="372"/>
      <c r="P279" s="372"/>
      <c r="Q279" s="372"/>
      <c r="R279" s="372"/>
      <c r="S279" s="372"/>
      <c r="T279" s="372"/>
      <c r="U279" s="372"/>
      <c r="V279" s="372"/>
      <c r="W279" s="372"/>
      <c r="X279" s="372"/>
      <c r="Y279" s="372"/>
      <c r="Z279" s="372"/>
      <c r="AA279" s="372"/>
      <c r="AB279" s="372"/>
      <c r="AC279" s="372"/>
      <c r="AD279" s="372"/>
      <c r="AE279" s="372"/>
      <c r="AF279" s="372"/>
      <c r="AG279" s="372"/>
      <c r="AH279" s="372"/>
      <c r="AI279" s="372"/>
      <c r="AJ279" s="372"/>
      <c r="AK279" s="372"/>
      <c r="AL279" s="372"/>
      <c r="AM279" s="372"/>
      <c r="AN279" s="372"/>
      <c r="AO279" s="372"/>
    </row>
    <row r="280" spans="11:41" s="156" customFormat="1" x14ac:dyDescent="0.2">
      <c r="K280" s="372"/>
      <c r="L280" s="372"/>
      <c r="M280" s="372"/>
      <c r="N280" s="372"/>
      <c r="O280" s="372"/>
      <c r="P280" s="372"/>
      <c r="Q280" s="372"/>
      <c r="R280" s="372"/>
      <c r="S280" s="372"/>
      <c r="T280" s="372"/>
      <c r="U280" s="372"/>
      <c r="V280" s="372"/>
      <c r="W280" s="372"/>
      <c r="X280" s="372"/>
      <c r="Y280" s="372"/>
      <c r="Z280" s="372"/>
      <c r="AA280" s="372"/>
      <c r="AB280" s="372"/>
      <c r="AC280" s="372"/>
      <c r="AD280" s="372"/>
      <c r="AE280" s="372"/>
      <c r="AF280" s="372"/>
      <c r="AG280" s="372"/>
      <c r="AH280" s="372"/>
      <c r="AI280" s="372"/>
      <c r="AJ280" s="372"/>
      <c r="AK280" s="372"/>
      <c r="AL280" s="372"/>
      <c r="AM280" s="372"/>
      <c r="AN280" s="372"/>
      <c r="AO280" s="372"/>
    </row>
    <row r="281" spans="11:41" s="156" customFormat="1" x14ac:dyDescent="0.2">
      <c r="K281" s="372"/>
      <c r="L281" s="372"/>
      <c r="M281" s="372"/>
      <c r="N281" s="372"/>
      <c r="O281" s="372"/>
      <c r="P281" s="372"/>
      <c r="Q281" s="372"/>
      <c r="R281" s="372"/>
      <c r="S281" s="372"/>
      <c r="T281" s="372"/>
      <c r="U281" s="372"/>
      <c r="V281" s="372"/>
      <c r="W281" s="372"/>
      <c r="X281" s="372"/>
      <c r="Y281" s="372"/>
      <c r="Z281" s="372"/>
      <c r="AA281" s="372"/>
      <c r="AB281" s="372"/>
      <c r="AC281" s="372"/>
      <c r="AD281" s="372"/>
      <c r="AE281" s="372"/>
      <c r="AF281" s="372"/>
      <c r="AG281" s="372"/>
      <c r="AH281" s="372"/>
      <c r="AI281" s="372"/>
      <c r="AJ281" s="372"/>
      <c r="AK281" s="372"/>
      <c r="AL281" s="372"/>
      <c r="AM281" s="372"/>
      <c r="AN281" s="372"/>
      <c r="AO281" s="372"/>
    </row>
    <row r="282" spans="11:41" s="156" customFormat="1" x14ac:dyDescent="0.2">
      <c r="K282" s="372"/>
      <c r="L282" s="372"/>
      <c r="M282" s="372"/>
      <c r="N282" s="372"/>
      <c r="O282" s="372"/>
      <c r="P282" s="372"/>
      <c r="Q282" s="372"/>
      <c r="R282" s="372"/>
      <c r="S282" s="372"/>
      <c r="T282" s="372"/>
      <c r="U282" s="372"/>
      <c r="V282" s="372"/>
      <c r="W282" s="372"/>
      <c r="X282" s="372"/>
      <c r="Y282" s="372"/>
      <c r="Z282" s="372"/>
      <c r="AA282" s="372"/>
      <c r="AB282" s="372"/>
      <c r="AC282" s="372"/>
      <c r="AD282" s="372"/>
      <c r="AE282" s="372"/>
      <c r="AF282" s="372"/>
      <c r="AG282" s="372"/>
      <c r="AH282" s="372"/>
      <c r="AI282" s="372"/>
      <c r="AJ282" s="372"/>
      <c r="AK282" s="372"/>
      <c r="AL282" s="372"/>
      <c r="AM282" s="372"/>
      <c r="AN282" s="372"/>
      <c r="AO282" s="372"/>
    </row>
    <row r="283" spans="11:41" s="156" customFormat="1" x14ac:dyDescent="0.2">
      <c r="K283" s="372"/>
      <c r="L283" s="372"/>
      <c r="M283" s="372"/>
      <c r="N283" s="372"/>
      <c r="O283" s="372"/>
      <c r="P283" s="372"/>
      <c r="Q283" s="372"/>
      <c r="R283" s="372"/>
      <c r="S283" s="372"/>
      <c r="T283" s="372"/>
      <c r="U283" s="372"/>
      <c r="V283" s="372"/>
      <c r="W283" s="372"/>
      <c r="X283" s="372"/>
      <c r="Y283" s="372"/>
      <c r="Z283" s="372"/>
      <c r="AA283" s="372"/>
      <c r="AB283" s="372"/>
      <c r="AC283" s="372"/>
      <c r="AD283" s="372"/>
      <c r="AE283" s="372"/>
      <c r="AF283" s="372"/>
      <c r="AG283" s="372"/>
      <c r="AH283" s="372"/>
      <c r="AI283" s="372"/>
      <c r="AJ283" s="372"/>
      <c r="AK283" s="372"/>
      <c r="AL283" s="372"/>
      <c r="AM283" s="372"/>
      <c r="AN283" s="372"/>
      <c r="AO283" s="372"/>
    </row>
    <row r="284" spans="11:41" s="156" customFormat="1" x14ac:dyDescent="0.2">
      <c r="K284" s="372"/>
      <c r="L284" s="372"/>
      <c r="M284" s="372"/>
      <c r="N284" s="372"/>
      <c r="O284" s="372"/>
      <c r="P284" s="372"/>
      <c r="Q284" s="372"/>
      <c r="R284" s="372"/>
      <c r="S284" s="372"/>
      <c r="T284" s="372"/>
      <c r="U284" s="372"/>
      <c r="V284" s="372"/>
      <c r="W284" s="372"/>
      <c r="X284" s="372"/>
      <c r="Y284" s="372"/>
      <c r="Z284" s="372"/>
      <c r="AA284" s="372"/>
      <c r="AB284" s="372"/>
      <c r="AC284" s="372"/>
      <c r="AD284" s="372"/>
      <c r="AE284" s="372"/>
      <c r="AF284" s="372"/>
      <c r="AG284" s="372"/>
      <c r="AH284" s="372"/>
      <c r="AI284" s="372"/>
      <c r="AJ284" s="372"/>
      <c r="AK284" s="372"/>
      <c r="AL284" s="372"/>
      <c r="AM284" s="372"/>
      <c r="AN284" s="372"/>
      <c r="AO284" s="372"/>
    </row>
    <row r="285" spans="11:41" s="156" customFormat="1" x14ac:dyDescent="0.2">
      <c r="K285" s="372"/>
      <c r="L285" s="372"/>
      <c r="M285" s="372"/>
      <c r="N285" s="372"/>
      <c r="O285" s="372"/>
      <c r="P285" s="372"/>
      <c r="Q285" s="372"/>
      <c r="R285" s="372"/>
      <c r="S285" s="372"/>
      <c r="T285" s="372"/>
      <c r="U285" s="372"/>
      <c r="V285" s="372"/>
      <c r="W285" s="372"/>
      <c r="X285" s="372"/>
      <c r="Y285" s="372"/>
      <c r="Z285" s="372"/>
      <c r="AA285" s="372"/>
      <c r="AB285" s="372"/>
      <c r="AC285" s="372"/>
      <c r="AD285" s="372"/>
      <c r="AE285" s="372"/>
      <c r="AF285" s="372"/>
      <c r="AG285" s="372"/>
      <c r="AH285" s="372"/>
      <c r="AI285" s="372"/>
      <c r="AJ285" s="372"/>
      <c r="AK285" s="372"/>
      <c r="AL285" s="372"/>
      <c r="AM285" s="372"/>
      <c r="AN285" s="372"/>
      <c r="AO285" s="372"/>
    </row>
    <row r="286" spans="11:41" s="156" customFormat="1" x14ac:dyDescent="0.2">
      <c r="K286" s="372"/>
      <c r="L286" s="372"/>
      <c r="M286" s="372"/>
      <c r="N286" s="372"/>
      <c r="O286" s="372"/>
      <c r="P286" s="372"/>
      <c r="Q286" s="372"/>
      <c r="R286" s="372"/>
      <c r="S286" s="372"/>
      <c r="T286" s="372"/>
      <c r="U286" s="372"/>
      <c r="V286" s="372"/>
      <c r="W286" s="372"/>
      <c r="X286" s="372"/>
      <c r="Y286" s="372"/>
      <c r="Z286" s="372"/>
      <c r="AA286" s="372"/>
      <c r="AB286" s="372"/>
      <c r="AC286" s="372"/>
      <c r="AD286" s="372"/>
      <c r="AE286" s="372"/>
      <c r="AF286" s="372"/>
      <c r="AG286" s="372"/>
      <c r="AH286" s="372"/>
      <c r="AI286" s="372"/>
      <c r="AJ286" s="372"/>
      <c r="AK286" s="372"/>
      <c r="AL286" s="372"/>
      <c r="AM286" s="372"/>
      <c r="AN286" s="372"/>
      <c r="AO286" s="372"/>
    </row>
    <row r="287" spans="11:41" s="156" customFormat="1" x14ac:dyDescent="0.2">
      <c r="K287" s="372"/>
      <c r="L287" s="372"/>
      <c r="M287" s="372"/>
      <c r="N287" s="372"/>
      <c r="O287" s="372"/>
      <c r="P287" s="372"/>
      <c r="Q287" s="372"/>
      <c r="R287" s="372"/>
      <c r="S287" s="372"/>
      <c r="T287" s="372"/>
      <c r="U287" s="372"/>
      <c r="V287" s="372"/>
      <c r="W287" s="372"/>
      <c r="X287" s="372"/>
      <c r="Y287" s="372"/>
      <c r="Z287" s="372"/>
      <c r="AA287" s="372"/>
      <c r="AB287" s="372"/>
      <c r="AC287" s="372"/>
      <c r="AD287" s="372"/>
      <c r="AE287" s="372"/>
      <c r="AF287" s="372"/>
      <c r="AG287" s="372"/>
      <c r="AH287" s="372"/>
      <c r="AI287" s="372"/>
      <c r="AJ287" s="372"/>
      <c r="AK287" s="372"/>
      <c r="AL287" s="372"/>
      <c r="AM287" s="372"/>
      <c r="AN287" s="372"/>
      <c r="AO287" s="372"/>
    </row>
    <row r="288" spans="11:41" s="156" customFormat="1" x14ac:dyDescent="0.2">
      <c r="K288" s="372"/>
      <c r="L288" s="372"/>
      <c r="M288" s="372"/>
      <c r="N288" s="372"/>
      <c r="O288" s="372"/>
      <c r="P288" s="372"/>
      <c r="Q288" s="372"/>
      <c r="R288" s="372"/>
      <c r="S288" s="372"/>
      <c r="T288" s="372"/>
      <c r="U288" s="372"/>
      <c r="V288" s="372"/>
      <c r="W288" s="372"/>
      <c r="X288" s="372"/>
      <c r="Y288" s="372"/>
      <c r="Z288" s="372"/>
      <c r="AA288" s="372"/>
      <c r="AB288" s="372"/>
      <c r="AC288" s="372"/>
      <c r="AD288" s="372"/>
      <c r="AE288" s="372"/>
      <c r="AF288" s="372"/>
      <c r="AG288" s="372"/>
      <c r="AH288" s="372"/>
      <c r="AI288" s="372"/>
      <c r="AJ288" s="372"/>
      <c r="AK288" s="372"/>
      <c r="AL288" s="372"/>
      <c r="AM288" s="372"/>
      <c r="AN288" s="372"/>
      <c r="AO288" s="372"/>
    </row>
    <row r="289" spans="11:41" s="156" customFormat="1" x14ac:dyDescent="0.2">
      <c r="K289" s="372"/>
      <c r="L289" s="372"/>
      <c r="M289" s="372"/>
      <c r="N289" s="372"/>
      <c r="O289" s="372"/>
      <c r="P289" s="372"/>
      <c r="Q289" s="372"/>
      <c r="R289" s="372"/>
      <c r="S289" s="372"/>
      <c r="T289" s="372"/>
      <c r="U289" s="372"/>
      <c r="V289" s="372"/>
      <c r="W289" s="372"/>
      <c r="X289" s="372"/>
      <c r="Y289" s="372"/>
      <c r="Z289" s="372"/>
      <c r="AA289" s="372"/>
      <c r="AB289" s="372"/>
      <c r="AC289" s="372"/>
      <c r="AD289" s="372"/>
      <c r="AE289" s="372"/>
      <c r="AF289" s="372"/>
      <c r="AG289" s="372"/>
      <c r="AH289" s="372"/>
      <c r="AI289" s="372"/>
      <c r="AJ289" s="372"/>
      <c r="AK289" s="372"/>
      <c r="AL289" s="372"/>
      <c r="AM289" s="372"/>
      <c r="AN289" s="372"/>
      <c r="AO289" s="372"/>
    </row>
    <row r="290" spans="11:41" s="156" customFormat="1" x14ac:dyDescent="0.2">
      <c r="K290" s="372"/>
      <c r="L290" s="372"/>
      <c r="M290" s="372"/>
      <c r="N290" s="372"/>
      <c r="O290" s="372"/>
      <c r="P290" s="372"/>
      <c r="Q290" s="372"/>
      <c r="R290" s="372"/>
      <c r="S290" s="372"/>
      <c r="T290" s="372"/>
      <c r="U290" s="372"/>
      <c r="V290" s="372"/>
      <c r="W290" s="372"/>
      <c r="X290" s="372"/>
      <c r="Y290" s="372"/>
      <c r="Z290" s="372"/>
      <c r="AA290" s="372"/>
      <c r="AB290" s="372"/>
      <c r="AC290" s="372"/>
      <c r="AD290" s="372"/>
      <c r="AE290" s="372"/>
      <c r="AF290" s="372"/>
      <c r="AG290" s="372"/>
      <c r="AH290" s="372"/>
      <c r="AI290" s="372"/>
      <c r="AJ290" s="372"/>
      <c r="AK290" s="372"/>
      <c r="AL290" s="372"/>
      <c r="AM290" s="372"/>
      <c r="AN290" s="372"/>
      <c r="AO290" s="372"/>
    </row>
    <row r="291" spans="11:41" s="156" customFormat="1" x14ac:dyDescent="0.2">
      <c r="K291" s="372"/>
      <c r="L291" s="372"/>
      <c r="M291" s="372"/>
      <c r="N291" s="372"/>
      <c r="O291" s="372"/>
      <c r="P291" s="372"/>
      <c r="Q291" s="372"/>
      <c r="R291" s="372"/>
      <c r="S291" s="372"/>
      <c r="T291" s="372"/>
      <c r="U291" s="372"/>
      <c r="V291" s="372"/>
      <c r="W291" s="372"/>
      <c r="X291" s="372"/>
      <c r="Y291" s="372"/>
      <c r="Z291" s="372"/>
      <c r="AA291" s="372"/>
      <c r="AB291" s="372"/>
      <c r="AC291" s="372"/>
      <c r="AD291" s="372"/>
      <c r="AE291" s="372"/>
      <c r="AF291" s="372"/>
      <c r="AG291" s="372"/>
      <c r="AH291" s="372"/>
      <c r="AI291" s="372"/>
      <c r="AJ291" s="372"/>
      <c r="AK291" s="372"/>
      <c r="AL291" s="372"/>
      <c r="AM291" s="372"/>
      <c r="AN291" s="372"/>
      <c r="AO291" s="372"/>
    </row>
    <row r="292" spans="11:41" s="156" customFormat="1" x14ac:dyDescent="0.2">
      <c r="K292" s="372"/>
      <c r="L292" s="372"/>
      <c r="M292" s="372"/>
      <c r="N292" s="372"/>
      <c r="O292" s="372"/>
      <c r="P292" s="372"/>
      <c r="Q292" s="372"/>
      <c r="R292" s="372"/>
      <c r="S292" s="372"/>
      <c r="T292" s="372"/>
      <c r="U292" s="372"/>
      <c r="V292" s="372"/>
      <c r="W292" s="372"/>
      <c r="X292" s="372"/>
      <c r="Y292" s="372"/>
      <c r="Z292" s="372"/>
      <c r="AA292" s="372"/>
      <c r="AB292" s="372"/>
      <c r="AC292" s="372"/>
      <c r="AD292" s="372"/>
      <c r="AE292" s="372"/>
      <c r="AF292" s="372"/>
      <c r="AG292" s="372"/>
      <c r="AH292" s="372"/>
      <c r="AI292" s="372"/>
      <c r="AJ292" s="372"/>
      <c r="AK292" s="372"/>
      <c r="AL292" s="372"/>
      <c r="AM292" s="372"/>
      <c r="AN292" s="372"/>
      <c r="AO292" s="372"/>
    </row>
    <row r="293" spans="11:41" s="156" customFormat="1" x14ac:dyDescent="0.2">
      <c r="K293" s="372"/>
      <c r="L293" s="372"/>
      <c r="M293" s="372"/>
      <c r="N293" s="372"/>
      <c r="O293" s="372"/>
      <c r="P293" s="372"/>
      <c r="Q293" s="372"/>
      <c r="R293" s="372"/>
      <c r="S293" s="372"/>
      <c r="T293" s="372"/>
      <c r="U293" s="372"/>
      <c r="V293" s="372"/>
      <c r="W293" s="372"/>
      <c r="X293" s="372"/>
      <c r="Y293" s="372"/>
      <c r="Z293" s="372"/>
      <c r="AA293" s="372"/>
      <c r="AB293" s="372"/>
      <c r="AC293" s="372"/>
      <c r="AD293" s="372"/>
      <c r="AE293" s="372"/>
      <c r="AF293" s="372"/>
      <c r="AG293" s="372"/>
      <c r="AH293" s="372"/>
      <c r="AI293" s="372"/>
      <c r="AJ293" s="372"/>
      <c r="AK293" s="372"/>
      <c r="AL293" s="372"/>
      <c r="AM293" s="372"/>
      <c r="AN293" s="372"/>
      <c r="AO293" s="372"/>
    </row>
    <row r="294" spans="11:41" s="156" customFormat="1" x14ac:dyDescent="0.2">
      <c r="K294" s="372"/>
      <c r="L294" s="372"/>
      <c r="M294" s="372"/>
      <c r="N294" s="372"/>
      <c r="O294" s="372"/>
      <c r="P294" s="372"/>
      <c r="Q294" s="372"/>
      <c r="R294" s="372"/>
      <c r="S294" s="372"/>
      <c r="T294" s="372"/>
      <c r="U294" s="372"/>
      <c r="V294" s="372"/>
      <c r="W294" s="372"/>
      <c r="X294" s="372"/>
      <c r="Y294" s="372"/>
      <c r="Z294" s="372"/>
      <c r="AA294" s="372"/>
      <c r="AB294" s="372"/>
      <c r="AC294" s="372"/>
      <c r="AD294" s="372"/>
      <c r="AE294" s="372"/>
      <c r="AF294" s="372"/>
      <c r="AG294" s="372"/>
      <c r="AH294" s="372"/>
      <c r="AI294" s="372"/>
      <c r="AJ294" s="372"/>
      <c r="AK294" s="372"/>
      <c r="AL294" s="372"/>
      <c r="AM294" s="372"/>
      <c r="AN294" s="372"/>
      <c r="AO294" s="372"/>
    </row>
    <row r="295" spans="11:41" s="156" customFormat="1" x14ac:dyDescent="0.2">
      <c r="K295" s="372"/>
      <c r="L295" s="372"/>
      <c r="M295" s="372"/>
      <c r="N295" s="372"/>
      <c r="O295" s="372"/>
      <c r="P295" s="372"/>
      <c r="Q295" s="372"/>
      <c r="R295" s="372"/>
      <c r="S295" s="372"/>
      <c r="T295" s="372"/>
      <c r="U295" s="372"/>
      <c r="V295" s="372"/>
      <c r="W295" s="372"/>
      <c r="X295" s="372"/>
      <c r="Y295" s="372"/>
      <c r="Z295" s="372"/>
      <c r="AA295" s="372"/>
      <c r="AB295" s="372"/>
      <c r="AC295" s="372"/>
      <c r="AD295" s="372"/>
      <c r="AE295" s="372"/>
      <c r="AF295" s="372"/>
      <c r="AG295" s="372"/>
      <c r="AH295" s="372"/>
      <c r="AI295" s="372"/>
      <c r="AJ295" s="372"/>
      <c r="AK295" s="372"/>
      <c r="AL295" s="372"/>
      <c r="AM295" s="372"/>
      <c r="AN295" s="372"/>
      <c r="AO295" s="372"/>
    </row>
    <row r="296" spans="11:41" s="156" customFormat="1" x14ac:dyDescent="0.2">
      <c r="K296" s="372"/>
      <c r="L296" s="372"/>
      <c r="M296" s="372"/>
      <c r="N296" s="372"/>
      <c r="O296" s="372"/>
      <c r="P296" s="372"/>
      <c r="Q296" s="372"/>
      <c r="R296" s="372"/>
      <c r="S296" s="372"/>
      <c r="T296" s="372"/>
      <c r="U296" s="372"/>
      <c r="V296" s="372"/>
      <c r="W296" s="372"/>
      <c r="X296" s="372"/>
      <c r="Y296" s="372"/>
      <c r="Z296" s="372"/>
      <c r="AA296" s="372"/>
      <c r="AB296" s="372"/>
      <c r="AC296" s="372"/>
      <c r="AD296" s="372"/>
      <c r="AE296" s="372"/>
      <c r="AF296" s="372"/>
      <c r="AG296" s="372"/>
      <c r="AH296" s="372"/>
      <c r="AI296" s="372"/>
      <c r="AJ296" s="372"/>
      <c r="AK296" s="372"/>
      <c r="AL296" s="372"/>
      <c r="AM296" s="372"/>
      <c r="AN296" s="372"/>
      <c r="AO296" s="372"/>
    </row>
    <row r="297" spans="11:41" s="156" customFormat="1" x14ac:dyDescent="0.2">
      <c r="K297" s="372"/>
      <c r="L297" s="372"/>
      <c r="M297" s="372"/>
      <c r="N297" s="372"/>
      <c r="O297" s="372"/>
      <c r="P297" s="372"/>
      <c r="Q297" s="372"/>
      <c r="R297" s="372"/>
      <c r="S297" s="372"/>
      <c r="T297" s="372"/>
      <c r="U297" s="372"/>
      <c r="V297" s="372"/>
      <c r="W297" s="372"/>
      <c r="X297" s="372"/>
      <c r="Y297" s="372"/>
      <c r="Z297" s="372"/>
      <c r="AA297" s="372"/>
      <c r="AB297" s="372"/>
      <c r="AC297" s="372"/>
      <c r="AD297" s="372"/>
      <c r="AE297" s="372"/>
      <c r="AF297" s="372"/>
      <c r="AG297" s="372"/>
      <c r="AH297" s="372"/>
      <c r="AI297" s="372"/>
      <c r="AJ297" s="372"/>
      <c r="AK297" s="372"/>
      <c r="AL297" s="372"/>
      <c r="AM297" s="372"/>
      <c r="AN297" s="372"/>
      <c r="AO297" s="372"/>
    </row>
    <row r="298" spans="11:41" s="156" customFormat="1" x14ac:dyDescent="0.2">
      <c r="K298" s="372"/>
      <c r="L298" s="372"/>
      <c r="M298" s="372"/>
      <c r="N298" s="372"/>
      <c r="O298" s="372"/>
      <c r="P298" s="372"/>
      <c r="Q298" s="372"/>
      <c r="R298" s="372"/>
      <c r="S298" s="372"/>
      <c r="T298" s="372"/>
      <c r="U298" s="372"/>
      <c r="V298" s="372"/>
      <c r="W298" s="372"/>
      <c r="X298" s="372"/>
      <c r="Y298" s="372"/>
      <c r="Z298" s="372"/>
      <c r="AA298" s="372"/>
      <c r="AB298" s="372"/>
      <c r="AC298" s="372"/>
      <c r="AD298" s="372"/>
      <c r="AE298" s="372"/>
      <c r="AF298" s="372"/>
      <c r="AG298" s="372"/>
      <c r="AH298" s="372"/>
      <c r="AI298" s="372"/>
      <c r="AJ298" s="372"/>
      <c r="AK298" s="372"/>
      <c r="AL298" s="372"/>
      <c r="AM298" s="372"/>
      <c r="AN298" s="372"/>
      <c r="AO298" s="372"/>
    </row>
    <row r="299" spans="11:41" s="156" customFormat="1" x14ac:dyDescent="0.2">
      <c r="K299" s="372"/>
      <c r="L299" s="372"/>
      <c r="M299" s="372"/>
      <c r="N299" s="372"/>
      <c r="O299" s="372"/>
      <c r="P299" s="372"/>
      <c r="Q299" s="372"/>
      <c r="R299" s="372"/>
      <c r="S299" s="372"/>
      <c r="T299" s="372"/>
      <c r="U299" s="372"/>
      <c r="V299" s="372"/>
      <c r="W299" s="372"/>
      <c r="X299" s="372"/>
      <c r="Y299" s="372"/>
      <c r="Z299" s="372"/>
      <c r="AA299" s="372"/>
      <c r="AB299" s="372"/>
      <c r="AC299" s="372"/>
      <c r="AD299" s="372"/>
      <c r="AE299" s="372"/>
      <c r="AF299" s="372"/>
      <c r="AG299" s="372"/>
      <c r="AH299" s="372"/>
      <c r="AI299" s="372"/>
      <c r="AJ299" s="372"/>
      <c r="AK299" s="372"/>
      <c r="AL299" s="372"/>
      <c r="AM299" s="372"/>
      <c r="AN299" s="372"/>
      <c r="AO299" s="372"/>
    </row>
    <row r="300" spans="11:41" s="156" customFormat="1" x14ac:dyDescent="0.2">
      <c r="K300" s="372"/>
      <c r="L300" s="372"/>
      <c r="M300" s="372"/>
      <c r="N300" s="372"/>
      <c r="O300" s="372"/>
      <c r="P300" s="372"/>
      <c r="Q300" s="372"/>
      <c r="R300" s="372"/>
      <c r="S300" s="372"/>
      <c r="T300" s="372"/>
      <c r="U300" s="372"/>
      <c r="V300" s="372"/>
      <c r="W300" s="372"/>
      <c r="X300" s="372"/>
      <c r="Y300" s="372"/>
      <c r="Z300" s="372"/>
      <c r="AA300" s="372"/>
      <c r="AB300" s="372"/>
      <c r="AC300" s="372"/>
      <c r="AD300" s="372"/>
      <c r="AE300" s="372"/>
      <c r="AF300" s="372"/>
      <c r="AG300" s="372"/>
      <c r="AH300" s="372"/>
      <c r="AI300" s="372"/>
      <c r="AJ300" s="372"/>
      <c r="AK300" s="372"/>
      <c r="AL300" s="372"/>
      <c r="AM300" s="372"/>
      <c r="AN300" s="372"/>
      <c r="AO300" s="372"/>
    </row>
    <row r="301" spans="11:41" s="156" customFormat="1" x14ac:dyDescent="0.2">
      <c r="K301" s="372"/>
      <c r="L301" s="372"/>
      <c r="M301" s="372"/>
      <c r="N301" s="372"/>
      <c r="O301" s="372"/>
      <c r="P301" s="372"/>
      <c r="Q301" s="372"/>
      <c r="R301" s="372"/>
      <c r="S301" s="372"/>
      <c r="T301" s="372"/>
      <c r="U301" s="372"/>
      <c r="V301" s="372"/>
      <c r="W301" s="372"/>
      <c r="X301" s="372"/>
      <c r="Y301" s="372"/>
      <c r="Z301" s="372"/>
      <c r="AA301" s="372"/>
      <c r="AB301" s="372"/>
      <c r="AC301" s="372"/>
      <c r="AD301" s="372"/>
      <c r="AE301" s="372"/>
      <c r="AF301" s="372"/>
      <c r="AG301" s="372"/>
      <c r="AH301" s="372"/>
      <c r="AI301" s="372"/>
      <c r="AJ301" s="372"/>
      <c r="AK301" s="372"/>
      <c r="AL301" s="372"/>
      <c r="AM301" s="372"/>
      <c r="AN301" s="372"/>
      <c r="AO301" s="372"/>
    </row>
    <row r="302" spans="11:41" s="156" customFormat="1" x14ac:dyDescent="0.2">
      <c r="K302" s="372"/>
      <c r="L302" s="372"/>
      <c r="M302" s="372"/>
      <c r="N302" s="372"/>
      <c r="O302" s="372"/>
      <c r="P302" s="372"/>
      <c r="Q302" s="372"/>
      <c r="R302" s="372"/>
      <c r="S302" s="372"/>
      <c r="T302" s="372"/>
      <c r="U302" s="372"/>
      <c r="V302" s="372"/>
      <c r="W302" s="372"/>
      <c r="X302" s="372"/>
      <c r="Y302" s="372"/>
      <c r="Z302" s="372"/>
      <c r="AA302" s="372"/>
      <c r="AB302" s="372"/>
      <c r="AC302" s="372"/>
      <c r="AD302" s="372"/>
      <c r="AE302" s="372"/>
      <c r="AF302" s="372"/>
      <c r="AG302" s="372"/>
      <c r="AH302" s="372"/>
      <c r="AI302" s="372"/>
      <c r="AJ302" s="372"/>
      <c r="AK302" s="372"/>
      <c r="AL302" s="372"/>
      <c r="AM302" s="372"/>
      <c r="AN302" s="372"/>
      <c r="AO302" s="372"/>
    </row>
    <row r="303" spans="11:41" s="156" customFormat="1" x14ac:dyDescent="0.2">
      <c r="K303" s="372"/>
      <c r="L303" s="372"/>
      <c r="M303" s="372"/>
      <c r="N303" s="372"/>
      <c r="O303" s="372"/>
      <c r="P303" s="372"/>
      <c r="Q303" s="372"/>
      <c r="R303" s="372"/>
      <c r="S303" s="372"/>
      <c r="T303" s="372"/>
      <c r="U303" s="372"/>
      <c r="V303" s="372"/>
      <c r="W303" s="372"/>
      <c r="X303" s="372"/>
      <c r="Y303" s="372"/>
      <c r="Z303" s="372"/>
      <c r="AA303" s="372"/>
      <c r="AB303" s="372"/>
      <c r="AC303" s="372"/>
      <c r="AD303" s="372"/>
      <c r="AE303" s="372"/>
      <c r="AF303" s="372"/>
      <c r="AG303" s="372"/>
      <c r="AH303" s="372"/>
      <c r="AI303" s="372"/>
      <c r="AJ303" s="372"/>
      <c r="AK303" s="372"/>
      <c r="AL303" s="372"/>
      <c r="AM303" s="372"/>
      <c r="AN303" s="372"/>
      <c r="AO303" s="372"/>
    </row>
    <row r="304" spans="11:41" s="156" customFormat="1" x14ac:dyDescent="0.2">
      <c r="K304" s="372"/>
      <c r="L304" s="372"/>
      <c r="M304" s="372"/>
      <c r="N304" s="372"/>
      <c r="O304" s="372"/>
      <c r="P304" s="372"/>
      <c r="Q304" s="372"/>
      <c r="R304" s="372"/>
      <c r="S304" s="372"/>
      <c r="T304" s="372"/>
      <c r="U304" s="372"/>
      <c r="V304" s="372"/>
      <c r="W304" s="372"/>
      <c r="X304" s="372"/>
      <c r="Y304" s="372"/>
      <c r="Z304" s="372"/>
      <c r="AA304" s="372"/>
      <c r="AB304" s="372"/>
      <c r="AC304" s="372"/>
      <c r="AD304" s="372"/>
      <c r="AE304" s="372"/>
      <c r="AF304" s="372"/>
      <c r="AG304" s="372"/>
      <c r="AH304" s="372"/>
      <c r="AI304" s="372"/>
      <c r="AJ304" s="372"/>
      <c r="AK304" s="372"/>
      <c r="AL304" s="372"/>
      <c r="AM304" s="372"/>
      <c r="AN304" s="372"/>
      <c r="AO304" s="372"/>
    </row>
    <row r="305" spans="11:41" s="156" customFormat="1" x14ac:dyDescent="0.2">
      <c r="K305" s="372"/>
      <c r="L305" s="372"/>
      <c r="M305" s="372"/>
      <c r="N305" s="372"/>
      <c r="O305" s="372"/>
      <c r="P305" s="372"/>
      <c r="Q305" s="372"/>
      <c r="R305" s="372"/>
      <c r="S305" s="372"/>
      <c r="T305" s="372"/>
      <c r="U305" s="372"/>
      <c r="V305" s="372"/>
      <c r="W305" s="372"/>
      <c r="X305" s="372"/>
      <c r="Y305" s="372"/>
      <c r="Z305" s="372"/>
      <c r="AA305" s="372"/>
      <c r="AB305" s="372"/>
      <c r="AC305" s="372"/>
      <c r="AD305" s="372"/>
      <c r="AE305" s="372"/>
      <c r="AF305" s="372"/>
      <c r="AG305" s="372"/>
      <c r="AH305" s="372"/>
      <c r="AI305" s="372"/>
      <c r="AJ305" s="372"/>
      <c r="AK305" s="372"/>
      <c r="AL305" s="372"/>
      <c r="AM305" s="372"/>
      <c r="AN305" s="372"/>
      <c r="AO305" s="372"/>
    </row>
    <row r="306" spans="11:41" s="156" customFormat="1" x14ac:dyDescent="0.2">
      <c r="K306" s="372"/>
      <c r="L306" s="372"/>
      <c r="M306" s="372"/>
      <c r="N306" s="372"/>
      <c r="O306" s="372"/>
      <c r="P306" s="372"/>
      <c r="Q306" s="372"/>
      <c r="R306" s="372"/>
      <c r="S306" s="372"/>
      <c r="T306" s="372"/>
      <c r="U306" s="372"/>
      <c r="V306" s="372"/>
      <c r="W306" s="372"/>
      <c r="X306" s="372"/>
      <c r="Y306" s="372"/>
      <c r="Z306" s="372"/>
      <c r="AA306" s="372"/>
      <c r="AB306" s="372"/>
      <c r="AC306" s="372"/>
      <c r="AD306" s="372"/>
      <c r="AE306" s="372"/>
      <c r="AF306" s="372"/>
      <c r="AG306" s="372"/>
      <c r="AH306" s="372"/>
      <c r="AI306" s="372"/>
      <c r="AJ306" s="372"/>
      <c r="AK306" s="372"/>
      <c r="AL306" s="372"/>
      <c r="AM306" s="372"/>
      <c r="AN306" s="372"/>
      <c r="AO306" s="372"/>
    </row>
    <row r="307" spans="11:41" s="156" customFormat="1" x14ac:dyDescent="0.2">
      <c r="K307" s="372"/>
      <c r="L307" s="372"/>
      <c r="M307" s="372"/>
      <c r="N307" s="372"/>
      <c r="O307" s="372"/>
      <c r="P307" s="372"/>
      <c r="Q307" s="372"/>
      <c r="R307" s="372"/>
      <c r="S307" s="372"/>
      <c r="T307" s="372"/>
      <c r="U307" s="372"/>
      <c r="V307" s="372"/>
      <c r="W307" s="372"/>
      <c r="X307" s="372"/>
      <c r="Y307" s="372"/>
      <c r="Z307" s="372"/>
      <c r="AA307" s="372"/>
      <c r="AB307" s="372"/>
      <c r="AC307" s="372"/>
      <c r="AD307" s="372"/>
      <c r="AE307" s="372"/>
      <c r="AF307" s="372"/>
      <c r="AG307" s="372"/>
      <c r="AH307" s="372"/>
      <c r="AI307" s="372"/>
      <c r="AJ307" s="372"/>
      <c r="AK307" s="372"/>
      <c r="AL307" s="372"/>
      <c r="AM307" s="372"/>
      <c r="AN307" s="372"/>
      <c r="AO307" s="372"/>
    </row>
    <row r="308" spans="11:41" s="156" customFormat="1" x14ac:dyDescent="0.2">
      <c r="K308" s="372"/>
      <c r="L308" s="372"/>
      <c r="M308" s="372"/>
      <c r="N308" s="372"/>
      <c r="O308" s="372"/>
      <c r="P308" s="372"/>
      <c r="Q308" s="372"/>
      <c r="R308" s="372"/>
      <c r="S308" s="372"/>
      <c r="T308" s="372"/>
      <c r="U308" s="372"/>
      <c r="V308" s="372"/>
      <c r="W308" s="372"/>
      <c r="X308" s="372"/>
      <c r="Y308" s="372"/>
      <c r="Z308" s="372"/>
      <c r="AA308" s="372"/>
      <c r="AB308" s="372"/>
      <c r="AC308" s="372"/>
      <c r="AD308" s="372"/>
      <c r="AE308" s="372"/>
      <c r="AF308" s="372"/>
      <c r="AG308" s="372"/>
      <c r="AH308" s="372"/>
      <c r="AI308" s="372"/>
      <c r="AJ308" s="372"/>
      <c r="AK308" s="372"/>
      <c r="AL308" s="372"/>
      <c r="AM308" s="372"/>
      <c r="AN308" s="372"/>
      <c r="AO308" s="372"/>
    </row>
    <row r="309" spans="11:41" s="156" customFormat="1" x14ac:dyDescent="0.2">
      <c r="K309" s="372"/>
      <c r="L309" s="372"/>
      <c r="M309" s="372"/>
      <c r="N309" s="372"/>
      <c r="O309" s="372"/>
      <c r="P309" s="372"/>
      <c r="Q309" s="372"/>
      <c r="R309" s="372"/>
      <c r="S309" s="372"/>
      <c r="T309" s="372"/>
      <c r="U309" s="372"/>
      <c r="V309" s="372"/>
      <c r="W309" s="372"/>
      <c r="X309" s="372"/>
      <c r="Y309" s="372"/>
      <c r="Z309" s="372"/>
      <c r="AA309" s="372"/>
      <c r="AB309" s="372"/>
      <c r="AC309" s="372"/>
      <c r="AD309" s="372"/>
      <c r="AE309" s="372"/>
      <c r="AF309" s="372"/>
      <c r="AG309" s="372"/>
      <c r="AH309" s="372"/>
      <c r="AI309" s="372"/>
      <c r="AJ309" s="372"/>
      <c r="AK309" s="372"/>
      <c r="AL309" s="372"/>
      <c r="AM309" s="372"/>
      <c r="AN309" s="372"/>
      <c r="AO309" s="372"/>
    </row>
    <row r="310" spans="11:41" s="156" customFormat="1" x14ac:dyDescent="0.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row>
    <row r="311" spans="11:41" s="156" customFormat="1" x14ac:dyDescent="0.2">
      <c r="K311" s="372"/>
      <c r="L311" s="372"/>
      <c r="M311" s="372"/>
      <c r="N311" s="372"/>
      <c r="O311" s="372"/>
      <c r="P311" s="372"/>
      <c r="Q311" s="372"/>
      <c r="R311" s="372"/>
      <c r="S311" s="372"/>
      <c r="T311" s="372"/>
      <c r="U311" s="372"/>
      <c r="V311" s="372"/>
      <c r="W311" s="372"/>
      <c r="X311" s="372"/>
      <c r="Y311" s="372"/>
      <c r="Z311" s="372"/>
      <c r="AA311" s="372"/>
      <c r="AB311" s="372"/>
      <c r="AC311" s="372"/>
      <c r="AD311" s="372"/>
      <c r="AE311" s="372"/>
      <c r="AF311" s="372"/>
      <c r="AG311" s="372"/>
      <c r="AH311" s="372"/>
      <c r="AI311" s="372"/>
      <c r="AJ311" s="372"/>
      <c r="AK311" s="372"/>
      <c r="AL311" s="372"/>
      <c r="AM311" s="372"/>
      <c r="AN311" s="372"/>
      <c r="AO311" s="372"/>
    </row>
    <row r="312" spans="11:41" s="156" customFormat="1" x14ac:dyDescent="0.2">
      <c r="K312" s="372"/>
      <c r="L312" s="372"/>
      <c r="M312" s="372"/>
      <c r="N312" s="372"/>
      <c r="O312" s="372"/>
      <c r="P312" s="372"/>
      <c r="Q312" s="372"/>
      <c r="R312" s="372"/>
      <c r="S312" s="372"/>
      <c r="T312" s="372"/>
      <c r="U312" s="372"/>
      <c r="V312" s="372"/>
      <c r="W312" s="372"/>
      <c r="X312" s="372"/>
      <c r="Y312" s="372"/>
      <c r="Z312" s="372"/>
      <c r="AA312" s="372"/>
      <c r="AB312" s="372"/>
      <c r="AC312" s="372"/>
      <c r="AD312" s="372"/>
      <c r="AE312" s="372"/>
      <c r="AF312" s="372"/>
      <c r="AG312" s="372"/>
      <c r="AH312" s="372"/>
      <c r="AI312" s="372"/>
      <c r="AJ312" s="372"/>
      <c r="AK312" s="372"/>
      <c r="AL312" s="372"/>
      <c r="AM312" s="372"/>
      <c r="AN312" s="372"/>
      <c r="AO312" s="372"/>
    </row>
    <row r="313" spans="11:41" s="156" customFormat="1" x14ac:dyDescent="0.2">
      <c r="K313" s="372"/>
      <c r="L313" s="372"/>
      <c r="M313" s="372"/>
      <c r="N313" s="372"/>
      <c r="O313" s="372"/>
      <c r="P313" s="372"/>
      <c r="Q313" s="372"/>
      <c r="R313" s="372"/>
      <c r="S313" s="372"/>
      <c r="T313" s="372"/>
      <c r="U313" s="372"/>
      <c r="V313" s="372"/>
      <c r="W313" s="372"/>
      <c r="X313" s="372"/>
      <c r="Y313" s="372"/>
      <c r="Z313" s="372"/>
      <c r="AA313" s="372"/>
      <c r="AB313" s="372"/>
      <c r="AC313" s="372"/>
      <c r="AD313" s="372"/>
      <c r="AE313" s="372"/>
      <c r="AF313" s="372"/>
      <c r="AG313" s="372"/>
      <c r="AH313" s="372"/>
      <c r="AI313" s="372"/>
      <c r="AJ313" s="372"/>
      <c r="AK313" s="372"/>
      <c r="AL313" s="372"/>
      <c r="AM313" s="372"/>
      <c r="AN313" s="372"/>
      <c r="AO313" s="372"/>
    </row>
    <row r="314" spans="11:41" s="156" customFormat="1" x14ac:dyDescent="0.2">
      <c r="K314" s="372"/>
      <c r="L314" s="372"/>
      <c r="M314" s="372"/>
      <c r="N314" s="372"/>
      <c r="O314" s="372"/>
      <c r="P314" s="372"/>
      <c r="Q314" s="372"/>
      <c r="R314" s="372"/>
      <c r="S314" s="372"/>
      <c r="T314" s="372"/>
      <c r="U314" s="372"/>
      <c r="V314" s="372"/>
      <c r="W314" s="372"/>
      <c r="X314" s="372"/>
      <c r="Y314" s="372"/>
      <c r="Z314" s="372"/>
      <c r="AA314" s="372"/>
      <c r="AB314" s="372"/>
      <c r="AC314" s="372"/>
      <c r="AD314" s="372"/>
      <c r="AE314" s="372"/>
      <c r="AF314" s="372"/>
      <c r="AG314" s="372"/>
      <c r="AH314" s="372"/>
      <c r="AI314" s="372"/>
      <c r="AJ314" s="372"/>
      <c r="AK314" s="372"/>
      <c r="AL314" s="372"/>
      <c r="AM314" s="372"/>
      <c r="AN314" s="372"/>
      <c r="AO314" s="372"/>
    </row>
    <row r="315" spans="11:41" s="156" customFormat="1" x14ac:dyDescent="0.2">
      <c r="K315" s="372"/>
      <c r="L315" s="372"/>
      <c r="M315" s="372"/>
      <c r="N315" s="372"/>
      <c r="O315" s="372"/>
      <c r="P315" s="372"/>
      <c r="Q315" s="372"/>
      <c r="R315" s="372"/>
      <c r="S315" s="372"/>
      <c r="T315" s="372"/>
      <c r="U315" s="372"/>
      <c r="V315" s="372"/>
      <c r="W315" s="372"/>
      <c r="X315" s="372"/>
      <c r="Y315" s="372"/>
      <c r="Z315" s="372"/>
      <c r="AA315" s="372"/>
      <c r="AB315" s="372"/>
      <c r="AC315" s="372"/>
      <c r="AD315" s="372"/>
      <c r="AE315" s="372"/>
      <c r="AF315" s="372"/>
      <c r="AG315" s="372"/>
      <c r="AH315" s="372"/>
      <c r="AI315" s="372"/>
      <c r="AJ315" s="372"/>
      <c r="AK315" s="372"/>
      <c r="AL315" s="372"/>
      <c r="AM315" s="372"/>
      <c r="AN315" s="372"/>
      <c r="AO315" s="372"/>
    </row>
    <row r="316" spans="11:41" s="156" customFormat="1" x14ac:dyDescent="0.2">
      <c r="K316" s="372"/>
      <c r="L316" s="372"/>
      <c r="M316" s="372"/>
      <c r="N316" s="372"/>
      <c r="O316" s="372"/>
      <c r="P316" s="372"/>
      <c r="Q316" s="372"/>
      <c r="R316" s="372"/>
      <c r="S316" s="372"/>
      <c r="T316" s="372"/>
      <c r="U316" s="372"/>
      <c r="V316" s="372"/>
      <c r="W316" s="372"/>
      <c r="X316" s="372"/>
      <c r="Y316" s="372"/>
      <c r="Z316" s="372"/>
      <c r="AA316" s="372"/>
      <c r="AB316" s="372"/>
      <c r="AC316" s="372"/>
      <c r="AD316" s="372"/>
      <c r="AE316" s="372"/>
      <c r="AF316" s="372"/>
      <c r="AG316" s="372"/>
      <c r="AH316" s="372"/>
      <c r="AI316" s="372"/>
      <c r="AJ316" s="372"/>
      <c r="AK316" s="372"/>
      <c r="AL316" s="372"/>
      <c r="AM316" s="372"/>
      <c r="AN316" s="372"/>
      <c r="AO316" s="372"/>
    </row>
    <row r="317" spans="11:41" s="156" customFormat="1" x14ac:dyDescent="0.2">
      <c r="K317" s="372"/>
      <c r="L317" s="372"/>
      <c r="M317" s="372"/>
      <c r="N317" s="372"/>
      <c r="O317" s="372"/>
      <c r="P317" s="372"/>
      <c r="Q317" s="372"/>
      <c r="R317" s="372"/>
      <c r="S317" s="372"/>
      <c r="T317" s="372"/>
      <c r="U317" s="372"/>
      <c r="V317" s="372"/>
      <c r="W317" s="372"/>
      <c r="X317" s="372"/>
      <c r="Y317" s="372"/>
      <c r="Z317" s="372"/>
      <c r="AA317" s="372"/>
      <c r="AB317" s="372"/>
      <c r="AC317" s="372"/>
      <c r="AD317" s="372"/>
      <c r="AE317" s="372"/>
      <c r="AF317" s="372"/>
      <c r="AG317" s="372"/>
      <c r="AH317" s="372"/>
      <c r="AI317" s="372"/>
      <c r="AJ317" s="372"/>
      <c r="AK317" s="372"/>
      <c r="AL317" s="372"/>
      <c r="AM317" s="372"/>
      <c r="AN317" s="372"/>
      <c r="AO317" s="372"/>
    </row>
    <row r="318" spans="11:41" s="156" customFormat="1" x14ac:dyDescent="0.2">
      <c r="K318" s="372"/>
      <c r="L318" s="372"/>
      <c r="M318" s="372"/>
      <c r="N318" s="372"/>
      <c r="O318" s="372"/>
      <c r="P318" s="372"/>
      <c r="Q318" s="372"/>
      <c r="R318" s="372"/>
      <c r="S318" s="372"/>
      <c r="T318" s="372"/>
      <c r="U318" s="372"/>
      <c r="V318" s="372"/>
      <c r="W318" s="372"/>
      <c r="X318" s="372"/>
      <c r="Y318" s="372"/>
      <c r="Z318" s="372"/>
      <c r="AA318" s="372"/>
      <c r="AB318" s="372"/>
      <c r="AC318" s="372"/>
      <c r="AD318" s="372"/>
      <c r="AE318" s="372"/>
      <c r="AF318" s="372"/>
      <c r="AG318" s="372"/>
      <c r="AH318" s="372"/>
      <c r="AI318" s="372"/>
      <c r="AJ318" s="372"/>
      <c r="AK318" s="372"/>
      <c r="AL318" s="372"/>
      <c r="AM318" s="372"/>
      <c r="AN318" s="372"/>
      <c r="AO318" s="372"/>
    </row>
    <row r="319" spans="11:41" s="156" customFormat="1" x14ac:dyDescent="0.2">
      <c r="K319" s="372"/>
      <c r="L319" s="372"/>
      <c r="M319" s="372"/>
      <c r="N319" s="372"/>
      <c r="O319" s="372"/>
      <c r="P319" s="372"/>
      <c r="Q319" s="372"/>
      <c r="R319" s="372"/>
      <c r="S319" s="372"/>
      <c r="T319" s="372"/>
      <c r="U319" s="372"/>
      <c r="V319" s="372"/>
      <c r="W319" s="372"/>
      <c r="X319" s="372"/>
      <c r="Y319" s="372"/>
      <c r="Z319" s="372"/>
      <c r="AA319" s="372"/>
      <c r="AB319" s="372"/>
      <c r="AC319" s="372"/>
      <c r="AD319" s="372"/>
      <c r="AE319" s="372"/>
      <c r="AF319" s="372"/>
      <c r="AG319" s="372"/>
      <c r="AH319" s="372"/>
      <c r="AI319" s="372"/>
      <c r="AJ319" s="372"/>
      <c r="AK319" s="372"/>
      <c r="AL319" s="372"/>
      <c r="AM319" s="372"/>
      <c r="AN319" s="372"/>
      <c r="AO319" s="372"/>
    </row>
    <row r="320" spans="11:41" s="156" customFormat="1" x14ac:dyDescent="0.2">
      <c r="K320" s="372"/>
      <c r="L320" s="372"/>
      <c r="M320" s="372"/>
      <c r="N320" s="372"/>
      <c r="O320" s="372"/>
      <c r="P320" s="372"/>
      <c r="Q320" s="372"/>
      <c r="R320" s="372"/>
      <c r="S320" s="372"/>
      <c r="T320" s="372"/>
      <c r="U320" s="372"/>
      <c r="V320" s="372"/>
      <c r="W320" s="372"/>
      <c r="X320" s="372"/>
      <c r="Y320" s="372"/>
      <c r="Z320" s="372"/>
      <c r="AA320" s="372"/>
      <c r="AB320" s="372"/>
      <c r="AC320" s="372"/>
      <c r="AD320" s="372"/>
      <c r="AE320" s="372"/>
      <c r="AF320" s="372"/>
      <c r="AG320" s="372"/>
      <c r="AH320" s="372"/>
      <c r="AI320" s="372"/>
      <c r="AJ320" s="372"/>
      <c r="AK320" s="372"/>
      <c r="AL320" s="372"/>
      <c r="AM320" s="372"/>
      <c r="AN320" s="372"/>
      <c r="AO320" s="372"/>
    </row>
    <row r="321" spans="11:41" s="156" customFormat="1" x14ac:dyDescent="0.2">
      <c r="K321" s="372"/>
      <c r="L321" s="372"/>
      <c r="M321" s="372"/>
      <c r="N321" s="372"/>
      <c r="O321" s="372"/>
      <c r="P321" s="372"/>
      <c r="Q321" s="372"/>
      <c r="R321" s="372"/>
      <c r="S321" s="372"/>
      <c r="T321" s="372"/>
      <c r="U321" s="372"/>
      <c r="V321" s="372"/>
      <c r="W321" s="372"/>
      <c r="X321" s="372"/>
      <c r="Y321" s="372"/>
      <c r="Z321" s="372"/>
      <c r="AA321" s="372"/>
      <c r="AB321" s="372"/>
      <c r="AC321" s="372"/>
      <c r="AD321" s="372"/>
      <c r="AE321" s="372"/>
      <c r="AF321" s="372"/>
      <c r="AG321" s="372"/>
      <c r="AH321" s="372"/>
      <c r="AI321" s="372"/>
      <c r="AJ321" s="372"/>
      <c r="AK321" s="372"/>
      <c r="AL321" s="372"/>
      <c r="AM321" s="372"/>
      <c r="AN321" s="372"/>
      <c r="AO321" s="372"/>
    </row>
    <row r="322" spans="11:41" s="156" customFormat="1" x14ac:dyDescent="0.2">
      <c r="K322" s="372"/>
      <c r="L322" s="372"/>
      <c r="M322" s="372"/>
      <c r="N322" s="372"/>
      <c r="O322" s="372"/>
      <c r="P322" s="372"/>
      <c r="Q322" s="372"/>
      <c r="R322" s="372"/>
      <c r="S322" s="372"/>
      <c r="T322" s="372"/>
      <c r="U322" s="372"/>
      <c r="V322" s="372"/>
      <c r="W322" s="372"/>
      <c r="X322" s="372"/>
      <c r="Y322" s="372"/>
      <c r="Z322" s="372"/>
      <c r="AA322" s="372"/>
      <c r="AB322" s="372"/>
      <c r="AC322" s="372"/>
      <c r="AD322" s="372"/>
      <c r="AE322" s="372"/>
      <c r="AF322" s="372"/>
      <c r="AG322" s="372"/>
      <c r="AH322" s="372"/>
      <c r="AI322" s="372"/>
      <c r="AJ322" s="372"/>
      <c r="AK322" s="372"/>
      <c r="AL322" s="372"/>
      <c r="AM322" s="372"/>
      <c r="AN322" s="372"/>
      <c r="AO322" s="372"/>
    </row>
    <row r="323" spans="11:41" s="156" customFormat="1" x14ac:dyDescent="0.2">
      <c r="K323" s="372"/>
      <c r="L323" s="372"/>
      <c r="M323" s="372"/>
      <c r="N323" s="372"/>
      <c r="O323" s="372"/>
      <c r="P323" s="372"/>
      <c r="Q323" s="372"/>
      <c r="R323" s="372"/>
      <c r="S323" s="372"/>
      <c r="T323" s="372"/>
      <c r="U323" s="372"/>
      <c r="V323" s="372"/>
      <c r="W323" s="372"/>
      <c r="X323" s="372"/>
      <c r="Y323" s="372"/>
      <c r="Z323" s="372"/>
      <c r="AA323" s="372"/>
      <c r="AB323" s="372"/>
      <c r="AC323" s="372"/>
      <c r="AD323" s="372"/>
      <c r="AE323" s="372"/>
      <c r="AF323" s="372"/>
      <c r="AG323" s="372"/>
      <c r="AH323" s="372"/>
      <c r="AI323" s="372"/>
      <c r="AJ323" s="372"/>
      <c r="AK323" s="372"/>
      <c r="AL323" s="372"/>
      <c r="AM323" s="372"/>
      <c r="AN323" s="372"/>
      <c r="AO323" s="372"/>
    </row>
    <row r="324" spans="11:41" s="156" customFormat="1" x14ac:dyDescent="0.2">
      <c r="K324" s="372"/>
      <c r="L324" s="372"/>
      <c r="M324" s="372"/>
      <c r="N324" s="372"/>
      <c r="O324" s="372"/>
      <c r="P324" s="372"/>
      <c r="Q324" s="372"/>
      <c r="R324" s="372"/>
      <c r="S324" s="372"/>
      <c r="T324" s="372"/>
      <c r="U324" s="372"/>
      <c r="V324" s="372"/>
      <c r="W324" s="372"/>
      <c r="X324" s="372"/>
      <c r="Y324" s="372"/>
      <c r="Z324" s="372"/>
      <c r="AA324" s="372"/>
      <c r="AB324" s="372"/>
      <c r="AC324" s="372"/>
      <c r="AD324" s="372"/>
      <c r="AE324" s="372"/>
      <c r="AF324" s="372"/>
      <c r="AG324" s="372"/>
      <c r="AH324" s="372"/>
      <c r="AI324" s="372"/>
      <c r="AJ324" s="372"/>
      <c r="AK324" s="372"/>
      <c r="AL324" s="372"/>
      <c r="AM324" s="372"/>
      <c r="AN324" s="372"/>
      <c r="AO324" s="372"/>
    </row>
    <row r="325" spans="11:41" s="156" customFormat="1" x14ac:dyDescent="0.2">
      <c r="K325" s="372"/>
      <c r="L325" s="372"/>
      <c r="M325" s="372"/>
      <c r="N325" s="372"/>
      <c r="O325" s="372"/>
      <c r="P325" s="372"/>
      <c r="Q325" s="372"/>
      <c r="R325" s="372"/>
      <c r="S325" s="372"/>
      <c r="T325" s="372"/>
      <c r="U325" s="372"/>
      <c r="V325" s="372"/>
      <c r="W325" s="372"/>
      <c r="X325" s="372"/>
      <c r="Y325" s="372"/>
      <c r="Z325" s="372"/>
      <c r="AA325" s="372"/>
      <c r="AB325" s="372"/>
      <c r="AC325" s="372"/>
      <c r="AD325" s="372"/>
      <c r="AE325" s="372"/>
      <c r="AF325" s="372"/>
      <c r="AG325" s="372"/>
      <c r="AH325" s="372"/>
      <c r="AI325" s="372"/>
      <c r="AJ325" s="372"/>
      <c r="AK325" s="372"/>
      <c r="AL325" s="372"/>
      <c r="AM325" s="372"/>
      <c r="AN325" s="372"/>
      <c r="AO325" s="372"/>
    </row>
    <row r="326" spans="11:41" s="156" customFormat="1" x14ac:dyDescent="0.2">
      <c r="K326" s="372"/>
      <c r="L326" s="372"/>
      <c r="M326" s="372"/>
      <c r="N326" s="372"/>
      <c r="O326" s="372"/>
      <c r="P326" s="372"/>
      <c r="Q326" s="372"/>
      <c r="R326" s="372"/>
      <c r="S326" s="372"/>
      <c r="T326" s="372"/>
      <c r="U326" s="372"/>
      <c r="V326" s="372"/>
      <c r="W326" s="372"/>
      <c r="X326" s="372"/>
      <c r="Y326" s="372"/>
      <c r="Z326" s="372"/>
      <c r="AA326" s="372"/>
      <c r="AB326" s="372"/>
      <c r="AC326" s="372"/>
      <c r="AD326" s="372"/>
      <c r="AE326" s="372"/>
      <c r="AF326" s="372"/>
      <c r="AG326" s="372"/>
      <c r="AH326" s="372"/>
      <c r="AI326" s="372"/>
      <c r="AJ326" s="372"/>
      <c r="AK326" s="372"/>
      <c r="AL326" s="372"/>
      <c r="AM326" s="372"/>
      <c r="AN326" s="372"/>
      <c r="AO326" s="372"/>
    </row>
    <row r="327" spans="11:41" s="156" customFormat="1" x14ac:dyDescent="0.2">
      <c r="K327" s="372"/>
      <c r="L327" s="372"/>
      <c r="M327" s="372"/>
      <c r="N327" s="372"/>
      <c r="O327" s="372"/>
      <c r="P327" s="372"/>
      <c r="Q327" s="372"/>
      <c r="R327" s="372"/>
      <c r="S327" s="372"/>
      <c r="T327" s="372"/>
      <c r="U327" s="372"/>
      <c r="V327" s="372"/>
      <c r="W327" s="372"/>
      <c r="X327" s="372"/>
      <c r="Y327" s="372"/>
      <c r="Z327" s="372"/>
      <c r="AA327" s="372"/>
      <c r="AB327" s="372"/>
      <c r="AC327" s="372"/>
      <c r="AD327" s="372"/>
      <c r="AE327" s="372"/>
      <c r="AF327" s="372"/>
      <c r="AG327" s="372"/>
      <c r="AH327" s="372"/>
      <c r="AI327" s="372"/>
      <c r="AJ327" s="372"/>
      <c r="AK327" s="372"/>
      <c r="AL327" s="372"/>
      <c r="AM327" s="372"/>
      <c r="AN327" s="372"/>
      <c r="AO327" s="372"/>
    </row>
    <row r="328" spans="11:41" s="156" customFormat="1" x14ac:dyDescent="0.2">
      <c r="K328" s="372"/>
      <c r="L328" s="372"/>
      <c r="M328" s="372"/>
      <c r="N328" s="372"/>
      <c r="O328" s="372"/>
      <c r="P328" s="372"/>
      <c r="Q328" s="372"/>
      <c r="R328" s="372"/>
      <c r="S328" s="372"/>
      <c r="T328" s="372"/>
      <c r="U328" s="372"/>
      <c r="V328" s="372"/>
      <c r="W328" s="372"/>
      <c r="X328" s="372"/>
      <c r="Y328" s="372"/>
      <c r="Z328" s="372"/>
      <c r="AA328" s="372"/>
      <c r="AB328" s="372"/>
      <c r="AC328" s="372"/>
      <c r="AD328" s="372"/>
      <c r="AE328" s="372"/>
      <c r="AF328" s="372"/>
      <c r="AG328" s="372"/>
      <c r="AH328" s="372"/>
      <c r="AI328" s="372"/>
      <c r="AJ328" s="372"/>
      <c r="AK328" s="372"/>
      <c r="AL328" s="372"/>
      <c r="AM328" s="372"/>
      <c r="AN328" s="372"/>
      <c r="AO328" s="372"/>
    </row>
    <row r="329" spans="11:41" s="156" customFormat="1" x14ac:dyDescent="0.2">
      <c r="K329" s="372"/>
      <c r="L329" s="372"/>
      <c r="M329" s="372"/>
      <c r="N329" s="372"/>
      <c r="O329" s="372"/>
      <c r="P329" s="372"/>
      <c r="Q329" s="372"/>
      <c r="R329" s="372"/>
      <c r="S329" s="372"/>
      <c r="T329" s="372"/>
      <c r="U329" s="372"/>
      <c r="V329" s="372"/>
      <c r="W329" s="372"/>
      <c r="X329" s="372"/>
      <c r="Y329" s="372"/>
      <c r="Z329" s="372"/>
      <c r="AA329" s="372"/>
      <c r="AB329" s="372"/>
      <c r="AC329" s="372"/>
      <c r="AD329" s="372"/>
      <c r="AE329" s="372"/>
      <c r="AF329" s="372"/>
      <c r="AG329" s="372"/>
      <c r="AH329" s="372"/>
      <c r="AI329" s="372"/>
      <c r="AJ329" s="372"/>
      <c r="AK329" s="372"/>
      <c r="AL329" s="372"/>
      <c r="AM329" s="372"/>
      <c r="AN329" s="372"/>
      <c r="AO329" s="372"/>
    </row>
    <row r="330" spans="11:41" s="156" customFormat="1" x14ac:dyDescent="0.2">
      <c r="K330" s="372"/>
      <c r="L330" s="372"/>
      <c r="M330" s="372"/>
      <c r="N330" s="372"/>
      <c r="O330" s="372"/>
      <c r="P330" s="372"/>
      <c r="Q330" s="372"/>
      <c r="R330" s="372"/>
      <c r="S330" s="372"/>
      <c r="T330" s="372"/>
      <c r="U330" s="372"/>
      <c r="V330" s="372"/>
      <c r="W330" s="372"/>
      <c r="X330" s="372"/>
      <c r="Y330" s="372"/>
      <c r="Z330" s="372"/>
      <c r="AA330" s="372"/>
      <c r="AB330" s="372"/>
      <c r="AC330" s="372"/>
      <c r="AD330" s="372"/>
      <c r="AE330" s="372"/>
      <c r="AF330" s="372"/>
      <c r="AG330" s="372"/>
      <c r="AH330" s="372"/>
      <c r="AI330" s="372"/>
      <c r="AJ330" s="372"/>
      <c r="AK330" s="372"/>
      <c r="AL330" s="372"/>
      <c r="AM330" s="372"/>
      <c r="AN330" s="372"/>
      <c r="AO330" s="372"/>
    </row>
    <row r="331" spans="11:41" s="156" customFormat="1" x14ac:dyDescent="0.2">
      <c r="K331" s="372"/>
      <c r="L331" s="372"/>
      <c r="M331" s="372"/>
      <c r="N331" s="372"/>
      <c r="O331" s="372"/>
      <c r="P331" s="372"/>
      <c r="Q331" s="372"/>
      <c r="R331" s="372"/>
      <c r="S331" s="372"/>
      <c r="T331" s="372"/>
      <c r="U331" s="372"/>
      <c r="V331" s="372"/>
      <c r="W331" s="372"/>
      <c r="X331" s="372"/>
      <c r="Y331" s="372"/>
      <c r="Z331" s="372"/>
      <c r="AA331" s="372"/>
      <c r="AB331" s="372"/>
      <c r="AC331" s="372"/>
      <c r="AD331" s="372"/>
      <c r="AE331" s="372"/>
      <c r="AF331" s="372"/>
      <c r="AG331" s="372"/>
      <c r="AH331" s="372"/>
      <c r="AI331" s="372"/>
      <c r="AJ331" s="372"/>
      <c r="AK331" s="372"/>
      <c r="AL331" s="372"/>
      <c r="AM331" s="372"/>
      <c r="AN331" s="372"/>
      <c r="AO331" s="372"/>
    </row>
    <row r="332" spans="11:41" s="156" customFormat="1" x14ac:dyDescent="0.2">
      <c r="K332" s="372"/>
      <c r="L332" s="372"/>
      <c r="M332" s="372"/>
      <c r="N332" s="372"/>
      <c r="O332" s="372"/>
      <c r="P332" s="372"/>
      <c r="Q332" s="372"/>
      <c r="R332" s="372"/>
      <c r="S332" s="372"/>
      <c r="T332" s="372"/>
      <c r="U332" s="372"/>
      <c r="V332" s="372"/>
      <c r="W332" s="372"/>
      <c r="X332" s="372"/>
      <c r="Y332" s="372"/>
      <c r="Z332" s="372"/>
      <c r="AA332" s="372"/>
      <c r="AB332" s="372"/>
      <c r="AC332" s="372"/>
      <c r="AD332" s="372"/>
      <c r="AE332" s="372"/>
      <c r="AF332" s="372"/>
      <c r="AG332" s="372"/>
      <c r="AH332" s="372"/>
      <c r="AI332" s="372"/>
      <c r="AJ332" s="372"/>
      <c r="AK332" s="372"/>
      <c r="AL332" s="372"/>
      <c r="AM332" s="372"/>
      <c r="AN332" s="372"/>
      <c r="AO332" s="372"/>
    </row>
    <row r="333" spans="11:41" s="156" customFormat="1" x14ac:dyDescent="0.2">
      <c r="K333" s="372"/>
      <c r="L333" s="372"/>
      <c r="M333" s="372"/>
      <c r="N333" s="372"/>
      <c r="O333" s="372"/>
      <c r="P333" s="372"/>
      <c r="Q333" s="372"/>
      <c r="R333" s="372"/>
      <c r="S333" s="372"/>
      <c r="T333" s="372"/>
      <c r="U333" s="372"/>
      <c r="V333" s="372"/>
      <c r="W333" s="372"/>
      <c r="X333" s="372"/>
      <c r="Y333" s="372"/>
      <c r="Z333" s="372"/>
      <c r="AA333" s="372"/>
      <c r="AB333" s="372"/>
      <c r="AC333" s="372"/>
      <c r="AD333" s="372"/>
      <c r="AE333" s="372"/>
      <c r="AF333" s="372"/>
      <c r="AG333" s="372"/>
      <c r="AH333" s="372"/>
      <c r="AI333" s="372"/>
      <c r="AJ333" s="372"/>
      <c r="AK333" s="372"/>
      <c r="AL333" s="372"/>
      <c r="AM333" s="372"/>
      <c r="AN333" s="372"/>
      <c r="AO333" s="372"/>
    </row>
    <row r="334" spans="11:41" s="156" customFormat="1" x14ac:dyDescent="0.2">
      <c r="K334" s="372"/>
      <c r="L334" s="372"/>
      <c r="M334" s="372"/>
      <c r="N334" s="372"/>
      <c r="O334" s="372"/>
      <c r="P334" s="372"/>
      <c r="Q334" s="372"/>
      <c r="R334" s="372"/>
      <c r="S334" s="372"/>
      <c r="T334" s="372"/>
      <c r="U334" s="372"/>
      <c r="V334" s="372"/>
      <c r="W334" s="372"/>
      <c r="X334" s="372"/>
      <c r="Y334" s="372"/>
      <c r="Z334" s="372"/>
      <c r="AA334" s="372"/>
      <c r="AB334" s="372"/>
      <c r="AC334" s="372"/>
      <c r="AD334" s="372"/>
      <c r="AE334" s="372"/>
      <c r="AF334" s="372"/>
      <c r="AG334" s="372"/>
      <c r="AH334" s="372"/>
      <c r="AI334" s="372"/>
      <c r="AJ334" s="372"/>
      <c r="AK334" s="372"/>
      <c r="AL334" s="372"/>
      <c r="AM334" s="372"/>
      <c r="AN334" s="372"/>
      <c r="AO334" s="372"/>
    </row>
    <row r="335" spans="11:41" s="156" customFormat="1" x14ac:dyDescent="0.2">
      <c r="K335" s="372"/>
      <c r="L335" s="372"/>
      <c r="M335" s="372"/>
      <c r="N335" s="372"/>
      <c r="O335" s="372"/>
      <c r="P335" s="372"/>
      <c r="Q335" s="372"/>
      <c r="R335" s="372"/>
      <c r="S335" s="372"/>
      <c r="T335" s="372"/>
      <c r="U335" s="372"/>
      <c r="V335" s="372"/>
      <c r="W335" s="372"/>
      <c r="X335" s="372"/>
      <c r="Y335" s="372"/>
      <c r="Z335" s="372"/>
      <c r="AA335" s="372"/>
      <c r="AB335" s="372"/>
      <c r="AC335" s="372"/>
      <c r="AD335" s="372"/>
      <c r="AE335" s="372"/>
      <c r="AF335" s="372"/>
      <c r="AG335" s="372"/>
      <c r="AH335" s="372"/>
      <c r="AI335" s="372"/>
      <c r="AJ335" s="372"/>
      <c r="AK335" s="372"/>
      <c r="AL335" s="372"/>
      <c r="AM335" s="372"/>
      <c r="AN335" s="372"/>
      <c r="AO335" s="372"/>
    </row>
    <row r="336" spans="11:41" s="156" customFormat="1" x14ac:dyDescent="0.2">
      <c r="K336" s="372"/>
      <c r="L336" s="372"/>
      <c r="M336" s="372"/>
      <c r="N336" s="372"/>
      <c r="O336" s="372"/>
      <c r="P336" s="372"/>
      <c r="Q336" s="372"/>
      <c r="R336" s="372"/>
      <c r="S336" s="372"/>
      <c r="T336" s="372"/>
      <c r="U336" s="372"/>
      <c r="V336" s="372"/>
      <c r="W336" s="372"/>
      <c r="X336" s="372"/>
      <c r="Y336" s="372"/>
      <c r="Z336" s="372"/>
      <c r="AA336" s="372"/>
      <c r="AB336" s="372"/>
      <c r="AC336" s="372"/>
      <c r="AD336" s="372"/>
      <c r="AE336" s="372"/>
      <c r="AF336" s="372"/>
      <c r="AG336" s="372"/>
      <c r="AH336" s="372"/>
      <c r="AI336" s="372"/>
      <c r="AJ336" s="372"/>
      <c r="AK336" s="372"/>
      <c r="AL336" s="372"/>
      <c r="AM336" s="372"/>
      <c r="AN336" s="372"/>
      <c r="AO336" s="372"/>
    </row>
    <row r="337" spans="11:41" s="156" customFormat="1" x14ac:dyDescent="0.2">
      <c r="K337" s="372"/>
      <c r="L337" s="372"/>
      <c r="M337" s="372"/>
      <c r="N337" s="372"/>
      <c r="O337" s="372"/>
      <c r="P337" s="372"/>
      <c r="Q337" s="372"/>
      <c r="R337" s="372"/>
      <c r="S337" s="372"/>
      <c r="T337" s="372"/>
      <c r="U337" s="372"/>
      <c r="V337" s="372"/>
      <c r="W337" s="372"/>
      <c r="X337" s="372"/>
      <c r="Y337" s="372"/>
      <c r="Z337" s="372"/>
      <c r="AA337" s="372"/>
      <c r="AB337" s="372"/>
      <c r="AC337" s="372"/>
      <c r="AD337" s="372"/>
      <c r="AE337" s="372"/>
      <c r="AF337" s="372"/>
      <c r="AG337" s="372"/>
      <c r="AH337" s="372"/>
      <c r="AI337" s="372"/>
      <c r="AJ337" s="372"/>
      <c r="AK337" s="372"/>
      <c r="AL337" s="372"/>
      <c r="AM337" s="372"/>
      <c r="AN337" s="372"/>
      <c r="AO337" s="372"/>
    </row>
    <row r="338" spans="11:41" s="156" customFormat="1" x14ac:dyDescent="0.2">
      <c r="K338" s="372"/>
      <c r="L338" s="372"/>
      <c r="M338" s="372"/>
      <c r="N338" s="372"/>
      <c r="O338" s="372"/>
      <c r="P338" s="372"/>
      <c r="Q338" s="372"/>
      <c r="R338" s="372"/>
      <c r="S338" s="372"/>
      <c r="T338" s="372"/>
      <c r="U338" s="372"/>
      <c r="V338" s="372"/>
      <c r="W338" s="372"/>
      <c r="X338" s="372"/>
      <c r="Y338" s="372"/>
      <c r="Z338" s="372"/>
      <c r="AA338" s="372"/>
      <c r="AB338" s="372"/>
      <c r="AC338" s="372"/>
      <c r="AD338" s="372"/>
      <c r="AE338" s="372"/>
      <c r="AF338" s="372"/>
      <c r="AG338" s="372"/>
      <c r="AH338" s="372"/>
      <c r="AI338" s="372"/>
      <c r="AJ338" s="372"/>
      <c r="AK338" s="372"/>
      <c r="AL338" s="372"/>
      <c r="AM338" s="372"/>
      <c r="AN338" s="372"/>
      <c r="AO338" s="372"/>
    </row>
    <row r="339" spans="11:41" s="156" customFormat="1" x14ac:dyDescent="0.2">
      <c r="K339" s="372"/>
      <c r="L339" s="372"/>
      <c r="M339" s="372"/>
      <c r="N339" s="372"/>
      <c r="O339" s="372"/>
      <c r="P339" s="372"/>
      <c r="Q339" s="372"/>
      <c r="R339" s="372"/>
      <c r="S339" s="372"/>
      <c r="T339" s="372"/>
      <c r="U339" s="372"/>
      <c r="V339" s="372"/>
      <c r="W339" s="372"/>
      <c r="X339" s="372"/>
      <c r="Y339" s="372"/>
      <c r="Z339" s="372"/>
      <c r="AA339" s="372"/>
      <c r="AB339" s="372"/>
      <c r="AC339" s="372"/>
      <c r="AD339" s="372"/>
      <c r="AE339" s="372"/>
      <c r="AF339" s="372"/>
      <c r="AG339" s="372"/>
      <c r="AH339" s="372"/>
      <c r="AI339" s="372"/>
      <c r="AJ339" s="372"/>
      <c r="AK339" s="372"/>
      <c r="AL339" s="372"/>
      <c r="AM339" s="372"/>
      <c r="AN339" s="372"/>
      <c r="AO339" s="372"/>
    </row>
    <row r="340" spans="11:41" s="156" customFormat="1" x14ac:dyDescent="0.2">
      <c r="K340" s="372"/>
      <c r="L340" s="372"/>
      <c r="M340" s="372"/>
      <c r="N340" s="372"/>
      <c r="O340" s="372"/>
      <c r="P340" s="372"/>
      <c r="Q340" s="372"/>
      <c r="R340" s="372"/>
      <c r="S340" s="372"/>
      <c r="T340" s="372"/>
      <c r="U340" s="372"/>
      <c r="V340" s="372"/>
      <c r="W340" s="372"/>
      <c r="X340" s="372"/>
      <c r="Y340" s="372"/>
      <c r="Z340" s="372"/>
      <c r="AA340" s="372"/>
      <c r="AB340" s="372"/>
      <c r="AC340" s="372"/>
      <c r="AD340" s="372"/>
      <c r="AE340" s="372"/>
      <c r="AF340" s="372"/>
      <c r="AG340" s="372"/>
      <c r="AH340" s="372"/>
      <c r="AI340" s="372"/>
      <c r="AJ340" s="372"/>
      <c r="AK340" s="372"/>
      <c r="AL340" s="372"/>
      <c r="AM340" s="372"/>
      <c r="AN340" s="372"/>
      <c r="AO340" s="372"/>
    </row>
    <row r="341" spans="11:41" s="156" customFormat="1" x14ac:dyDescent="0.2">
      <c r="K341" s="372"/>
      <c r="L341" s="372"/>
      <c r="M341" s="372"/>
      <c r="N341" s="372"/>
      <c r="O341" s="372"/>
      <c r="P341" s="372"/>
      <c r="Q341" s="372"/>
      <c r="R341" s="372"/>
      <c r="S341" s="372"/>
      <c r="T341" s="372"/>
      <c r="U341" s="372"/>
      <c r="V341" s="372"/>
      <c r="W341" s="372"/>
      <c r="X341" s="372"/>
      <c r="Y341" s="372"/>
      <c r="Z341" s="372"/>
      <c r="AA341" s="372"/>
      <c r="AB341" s="372"/>
      <c r="AC341" s="372"/>
      <c r="AD341" s="372"/>
      <c r="AE341" s="372"/>
      <c r="AF341" s="372"/>
      <c r="AG341" s="372"/>
      <c r="AH341" s="372"/>
      <c r="AI341" s="372"/>
      <c r="AJ341" s="372"/>
      <c r="AK341" s="372"/>
      <c r="AL341" s="372"/>
      <c r="AM341" s="372"/>
      <c r="AN341" s="372"/>
      <c r="AO341" s="372"/>
    </row>
    <row r="342" spans="11:41" s="156" customFormat="1" x14ac:dyDescent="0.2">
      <c r="K342" s="372"/>
      <c r="L342" s="372"/>
      <c r="M342" s="372"/>
      <c r="N342" s="372"/>
      <c r="O342" s="372"/>
      <c r="P342" s="372"/>
      <c r="Q342" s="372"/>
      <c r="R342" s="372"/>
      <c r="S342" s="372"/>
      <c r="T342" s="372"/>
      <c r="U342" s="372"/>
      <c r="V342" s="372"/>
      <c r="W342" s="372"/>
      <c r="X342" s="372"/>
      <c r="Y342" s="372"/>
      <c r="Z342" s="372"/>
      <c r="AA342" s="372"/>
      <c r="AB342" s="372"/>
      <c r="AC342" s="372"/>
      <c r="AD342" s="372"/>
      <c r="AE342" s="372"/>
      <c r="AF342" s="372"/>
      <c r="AG342" s="372"/>
      <c r="AH342" s="372"/>
      <c r="AI342" s="372"/>
      <c r="AJ342" s="372"/>
      <c r="AK342" s="372"/>
      <c r="AL342" s="372"/>
      <c r="AM342" s="372"/>
      <c r="AN342" s="372"/>
      <c r="AO342" s="372"/>
    </row>
    <row r="343" spans="11:41" s="156" customFormat="1" x14ac:dyDescent="0.2">
      <c r="K343" s="372"/>
      <c r="L343" s="372"/>
      <c r="M343" s="372"/>
      <c r="N343" s="372"/>
      <c r="O343" s="372"/>
      <c r="P343" s="372"/>
      <c r="Q343" s="372"/>
      <c r="R343" s="372"/>
      <c r="S343" s="372"/>
      <c r="T343" s="372"/>
      <c r="U343" s="372"/>
      <c r="V343" s="372"/>
      <c r="W343" s="372"/>
      <c r="X343" s="372"/>
      <c r="Y343" s="372"/>
      <c r="Z343" s="372"/>
      <c r="AA343" s="372"/>
      <c r="AB343" s="372"/>
      <c r="AC343" s="372"/>
      <c r="AD343" s="372"/>
      <c r="AE343" s="372"/>
      <c r="AF343" s="372"/>
      <c r="AG343" s="372"/>
      <c r="AH343" s="372"/>
      <c r="AI343" s="372"/>
      <c r="AJ343" s="372"/>
      <c r="AK343" s="372"/>
      <c r="AL343" s="372"/>
      <c r="AM343" s="372"/>
      <c r="AN343" s="372"/>
      <c r="AO343" s="372"/>
    </row>
    <row r="344" spans="11:41" s="156" customFormat="1" x14ac:dyDescent="0.2">
      <c r="K344" s="372"/>
      <c r="L344" s="372"/>
      <c r="M344" s="372"/>
      <c r="N344" s="372"/>
      <c r="O344" s="372"/>
      <c r="P344" s="372"/>
      <c r="Q344" s="372"/>
      <c r="R344" s="372"/>
      <c r="S344" s="372"/>
      <c r="T344" s="372"/>
      <c r="U344" s="372"/>
      <c r="V344" s="372"/>
      <c r="W344" s="372"/>
      <c r="X344" s="372"/>
      <c r="Y344" s="372"/>
      <c r="Z344" s="372"/>
      <c r="AA344" s="372"/>
      <c r="AB344" s="372"/>
      <c r="AC344" s="372"/>
      <c r="AD344" s="372"/>
      <c r="AE344" s="372"/>
      <c r="AF344" s="372"/>
      <c r="AG344" s="372"/>
      <c r="AH344" s="372"/>
      <c r="AI344" s="372"/>
      <c r="AJ344" s="372"/>
      <c r="AK344" s="372"/>
      <c r="AL344" s="372"/>
      <c r="AM344" s="372"/>
      <c r="AN344" s="372"/>
      <c r="AO344" s="372"/>
    </row>
    <row r="345" spans="11:41" s="156" customFormat="1" x14ac:dyDescent="0.2">
      <c r="K345" s="372"/>
      <c r="L345" s="372"/>
      <c r="M345" s="372"/>
      <c r="N345" s="372"/>
      <c r="O345" s="372"/>
      <c r="P345" s="372"/>
      <c r="Q345" s="372"/>
      <c r="R345" s="372"/>
      <c r="S345" s="372"/>
      <c r="T345" s="372"/>
      <c r="U345" s="372"/>
      <c r="V345" s="372"/>
      <c r="W345" s="372"/>
      <c r="X345" s="372"/>
      <c r="Y345" s="372"/>
      <c r="Z345" s="372"/>
      <c r="AA345" s="372"/>
      <c r="AB345" s="372"/>
      <c r="AC345" s="372"/>
      <c r="AD345" s="372"/>
      <c r="AE345" s="372"/>
      <c r="AF345" s="372"/>
      <c r="AG345" s="372"/>
      <c r="AH345" s="372"/>
      <c r="AI345" s="372"/>
      <c r="AJ345" s="372"/>
      <c r="AK345" s="372"/>
      <c r="AL345" s="372"/>
      <c r="AM345" s="372"/>
      <c r="AN345" s="372"/>
      <c r="AO345" s="372"/>
    </row>
    <row r="346" spans="11:41" s="156" customFormat="1" x14ac:dyDescent="0.2">
      <c r="K346" s="372"/>
      <c r="L346" s="372"/>
      <c r="M346" s="372"/>
      <c r="N346" s="372"/>
      <c r="O346" s="372"/>
      <c r="P346" s="372"/>
      <c r="Q346" s="372"/>
      <c r="R346" s="372"/>
      <c r="S346" s="372"/>
      <c r="T346" s="372"/>
      <c r="U346" s="372"/>
      <c r="V346" s="372"/>
      <c r="W346" s="372"/>
      <c r="X346" s="372"/>
      <c r="Y346" s="372"/>
      <c r="Z346" s="372"/>
      <c r="AA346" s="372"/>
      <c r="AB346" s="372"/>
      <c r="AC346" s="372"/>
      <c r="AD346" s="372"/>
      <c r="AE346" s="372"/>
      <c r="AF346" s="372"/>
      <c r="AG346" s="372"/>
      <c r="AH346" s="372"/>
      <c r="AI346" s="372"/>
      <c r="AJ346" s="372"/>
      <c r="AK346" s="372"/>
      <c r="AL346" s="372"/>
      <c r="AM346" s="372"/>
      <c r="AN346" s="372"/>
      <c r="AO346" s="372"/>
    </row>
    <row r="347" spans="11:41" s="156" customFormat="1" x14ac:dyDescent="0.2">
      <c r="K347" s="372"/>
      <c r="L347" s="372"/>
      <c r="M347" s="372"/>
      <c r="N347" s="372"/>
      <c r="O347" s="372"/>
      <c r="P347" s="372"/>
      <c r="Q347" s="372"/>
      <c r="R347" s="372"/>
      <c r="S347" s="372"/>
      <c r="T347" s="372"/>
      <c r="U347" s="372"/>
      <c r="V347" s="372"/>
      <c r="W347" s="372"/>
      <c r="X347" s="372"/>
      <c r="Y347" s="372"/>
      <c r="Z347" s="372"/>
      <c r="AA347" s="372"/>
      <c r="AB347" s="372"/>
      <c r="AC347" s="372"/>
      <c r="AD347" s="372"/>
      <c r="AE347" s="372"/>
      <c r="AF347" s="372"/>
      <c r="AG347" s="372"/>
      <c r="AH347" s="372"/>
      <c r="AI347" s="372"/>
      <c r="AJ347" s="372"/>
      <c r="AK347" s="372"/>
      <c r="AL347" s="372"/>
      <c r="AM347" s="372"/>
      <c r="AN347" s="372"/>
      <c r="AO347" s="372"/>
    </row>
    <row r="348" spans="11:41" s="156" customFormat="1" x14ac:dyDescent="0.2">
      <c r="K348" s="372"/>
      <c r="L348" s="372"/>
      <c r="M348" s="372"/>
      <c r="N348" s="372"/>
      <c r="O348" s="372"/>
      <c r="P348" s="372"/>
      <c r="Q348" s="372"/>
      <c r="R348" s="372"/>
      <c r="S348" s="372"/>
      <c r="T348" s="372"/>
      <c r="U348" s="372"/>
      <c r="V348" s="372"/>
      <c r="W348" s="372"/>
      <c r="X348" s="372"/>
      <c r="Y348" s="372"/>
      <c r="Z348" s="372"/>
      <c r="AA348" s="372"/>
      <c r="AB348" s="372"/>
      <c r="AC348" s="372"/>
      <c r="AD348" s="372"/>
      <c r="AE348" s="372"/>
      <c r="AF348" s="372"/>
      <c r="AG348" s="372"/>
      <c r="AH348" s="372"/>
      <c r="AI348" s="372"/>
      <c r="AJ348" s="372"/>
      <c r="AK348" s="372"/>
      <c r="AL348" s="372"/>
      <c r="AM348" s="372"/>
      <c r="AN348" s="372"/>
      <c r="AO348" s="372"/>
    </row>
    <row r="349" spans="11:41" s="156" customFormat="1" x14ac:dyDescent="0.2">
      <c r="K349" s="372"/>
      <c r="L349" s="372"/>
      <c r="M349" s="372"/>
      <c r="N349" s="372"/>
      <c r="O349" s="372"/>
      <c r="P349" s="372"/>
      <c r="Q349" s="372"/>
      <c r="R349" s="372"/>
      <c r="S349" s="372"/>
      <c r="T349" s="372"/>
      <c r="U349" s="372"/>
      <c r="V349" s="372"/>
      <c r="W349" s="372"/>
      <c r="X349" s="372"/>
      <c r="Y349" s="372"/>
      <c r="Z349" s="372"/>
      <c r="AA349" s="372"/>
      <c r="AB349" s="372"/>
      <c r="AC349" s="372"/>
      <c r="AD349" s="372"/>
      <c r="AE349" s="372"/>
      <c r="AF349" s="372"/>
      <c r="AG349" s="372"/>
      <c r="AH349" s="372"/>
      <c r="AI349" s="372"/>
      <c r="AJ349" s="372"/>
      <c r="AK349" s="372"/>
      <c r="AL349" s="372"/>
      <c r="AM349" s="372"/>
      <c r="AN349" s="372"/>
      <c r="AO349" s="372"/>
    </row>
    <row r="350" spans="11:41" s="156" customFormat="1" x14ac:dyDescent="0.2">
      <c r="K350" s="372"/>
      <c r="L350" s="372"/>
      <c r="M350" s="372"/>
      <c r="N350" s="372"/>
      <c r="O350" s="372"/>
      <c r="P350" s="372"/>
      <c r="Q350" s="372"/>
      <c r="R350" s="372"/>
      <c r="S350" s="372"/>
      <c r="T350" s="372"/>
      <c r="U350" s="372"/>
      <c r="V350" s="372"/>
      <c r="W350" s="372"/>
      <c r="X350" s="372"/>
      <c r="Y350" s="372"/>
      <c r="Z350" s="372"/>
      <c r="AA350" s="372"/>
      <c r="AB350" s="372"/>
      <c r="AC350" s="372"/>
      <c r="AD350" s="372"/>
      <c r="AE350" s="372"/>
      <c r="AF350" s="372"/>
      <c r="AG350" s="372"/>
      <c r="AH350" s="372"/>
      <c r="AI350" s="372"/>
      <c r="AJ350" s="372"/>
      <c r="AK350" s="372"/>
      <c r="AL350" s="372"/>
      <c r="AM350" s="372"/>
      <c r="AN350" s="372"/>
      <c r="AO350" s="372"/>
    </row>
    <row r="351" spans="11:41" s="156" customFormat="1" x14ac:dyDescent="0.2">
      <c r="K351" s="372"/>
      <c r="L351" s="372"/>
      <c r="M351" s="372"/>
      <c r="N351" s="372"/>
      <c r="O351" s="372"/>
      <c r="P351" s="372"/>
      <c r="Q351" s="372"/>
      <c r="R351" s="372"/>
      <c r="S351" s="372"/>
      <c r="T351" s="372"/>
      <c r="U351" s="372"/>
      <c r="V351" s="372"/>
      <c r="W351" s="372"/>
      <c r="X351" s="372"/>
      <c r="Y351" s="372"/>
      <c r="Z351" s="372"/>
      <c r="AA351" s="372"/>
      <c r="AB351" s="372"/>
      <c r="AC351" s="372"/>
      <c r="AD351" s="372"/>
      <c r="AE351" s="372"/>
      <c r="AF351" s="372"/>
      <c r="AG351" s="372"/>
      <c r="AH351" s="372"/>
      <c r="AI351" s="372"/>
      <c r="AJ351" s="372"/>
      <c r="AK351" s="372"/>
      <c r="AL351" s="372"/>
      <c r="AM351" s="372"/>
      <c r="AN351" s="372"/>
      <c r="AO351" s="372"/>
    </row>
    <row r="352" spans="11:41" s="156" customFormat="1" x14ac:dyDescent="0.2">
      <c r="K352" s="372"/>
      <c r="L352" s="372"/>
      <c r="M352" s="372"/>
      <c r="N352" s="372"/>
      <c r="O352" s="372"/>
      <c r="P352" s="372"/>
      <c r="Q352" s="372"/>
      <c r="R352" s="372"/>
      <c r="S352" s="372"/>
      <c r="T352" s="372"/>
      <c r="U352" s="372"/>
      <c r="V352" s="372"/>
      <c r="W352" s="372"/>
      <c r="X352" s="372"/>
      <c r="Y352" s="372"/>
      <c r="Z352" s="372"/>
      <c r="AA352" s="372"/>
      <c r="AB352" s="372"/>
      <c r="AC352" s="372"/>
      <c r="AD352" s="372"/>
      <c r="AE352" s="372"/>
      <c r="AF352" s="372"/>
      <c r="AG352" s="372"/>
      <c r="AH352" s="372"/>
      <c r="AI352" s="372"/>
      <c r="AJ352" s="372"/>
      <c r="AK352" s="372"/>
      <c r="AL352" s="372"/>
      <c r="AM352" s="372"/>
      <c r="AN352" s="372"/>
      <c r="AO352" s="372"/>
    </row>
    <row r="353" spans="11:41" s="156" customFormat="1" x14ac:dyDescent="0.2">
      <c r="K353" s="372"/>
      <c r="L353" s="372"/>
      <c r="M353" s="372"/>
      <c r="N353" s="372"/>
      <c r="O353" s="372"/>
      <c r="P353" s="372"/>
      <c r="Q353" s="372"/>
      <c r="R353" s="372"/>
      <c r="S353" s="372"/>
      <c r="T353" s="372"/>
      <c r="U353" s="372"/>
      <c r="V353" s="372"/>
      <c r="W353" s="372"/>
      <c r="X353" s="372"/>
      <c r="Y353" s="372"/>
      <c r="Z353" s="372"/>
      <c r="AA353" s="372"/>
      <c r="AB353" s="372"/>
      <c r="AC353" s="372"/>
      <c r="AD353" s="372"/>
      <c r="AE353" s="372"/>
      <c r="AF353" s="372"/>
      <c r="AG353" s="372"/>
      <c r="AH353" s="372"/>
      <c r="AI353" s="372"/>
      <c r="AJ353" s="372"/>
      <c r="AK353" s="372"/>
      <c r="AL353" s="372"/>
      <c r="AM353" s="372"/>
      <c r="AN353" s="372"/>
      <c r="AO353" s="372"/>
    </row>
    <row r="354" spans="11:41" s="156" customFormat="1" x14ac:dyDescent="0.2">
      <c r="K354" s="372"/>
      <c r="L354" s="372"/>
      <c r="M354" s="372"/>
      <c r="N354" s="372"/>
      <c r="O354" s="372"/>
      <c r="P354" s="372"/>
      <c r="Q354" s="372"/>
      <c r="R354" s="372"/>
      <c r="S354" s="372"/>
      <c r="T354" s="372"/>
      <c r="U354" s="372"/>
      <c r="V354" s="372"/>
      <c r="W354" s="372"/>
      <c r="X354" s="372"/>
      <c r="Y354" s="372"/>
      <c r="Z354" s="372"/>
      <c r="AA354" s="372"/>
      <c r="AB354" s="372"/>
      <c r="AC354" s="372"/>
      <c r="AD354" s="372"/>
      <c r="AE354" s="372"/>
      <c r="AF354" s="372"/>
      <c r="AG354" s="372"/>
      <c r="AH354" s="372"/>
      <c r="AI354" s="372"/>
      <c r="AJ354" s="372"/>
      <c r="AK354" s="372"/>
      <c r="AL354" s="372"/>
      <c r="AM354" s="372"/>
      <c r="AN354" s="372"/>
      <c r="AO354" s="372"/>
    </row>
    <row r="355" spans="11:41" s="156" customFormat="1" x14ac:dyDescent="0.2">
      <c r="K355" s="372"/>
      <c r="L355" s="372"/>
      <c r="M355" s="372"/>
      <c r="N355" s="372"/>
      <c r="O355" s="372"/>
      <c r="P355" s="372"/>
      <c r="Q355" s="372"/>
      <c r="R355" s="372"/>
      <c r="S355" s="372"/>
      <c r="T355" s="372"/>
      <c r="U355" s="372"/>
      <c r="V355" s="372"/>
      <c r="W355" s="372"/>
      <c r="X355" s="372"/>
      <c r="Y355" s="372"/>
      <c r="Z355" s="372"/>
      <c r="AA355" s="372"/>
      <c r="AB355" s="372"/>
      <c r="AC355" s="372"/>
      <c r="AD355" s="372"/>
      <c r="AE355" s="372"/>
      <c r="AF355" s="372"/>
      <c r="AG355" s="372"/>
      <c r="AH355" s="372"/>
      <c r="AI355" s="372"/>
      <c r="AJ355" s="372"/>
      <c r="AK355" s="372"/>
      <c r="AL355" s="372"/>
      <c r="AM355" s="372"/>
      <c r="AN355" s="372"/>
      <c r="AO355" s="372"/>
    </row>
    <row r="356" spans="11:41" s="156" customFormat="1" x14ac:dyDescent="0.2">
      <c r="K356" s="372"/>
      <c r="L356" s="372"/>
      <c r="M356" s="372"/>
      <c r="N356" s="372"/>
      <c r="O356" s="372"/>
      <c r="P356" s="372"/>
      <c r="Q356" s="372"/>
      <c r="R356" s="372"/>
      <c r="S356" s="372"/>
      <c r="T356" s="372"/>
      <c r="U356" s="372"/>
      <c r="V356" s="372"/>
      <c r="W356" s="372"/>
      <c r="X356" s="372"/>
      <c r="Y356" s="372"/>
      <c r="Z356" s="372"/>
      <c r="AA356" s="372"/>
      <c r="AB356" s="372"/>
      <c r="AC356" s="372"/>
      <c r="AD356" s="372"/>
      <c r="AE356" s="372"/>
      <c r="AF356" s="372"/>
      <c r="AG356" s="372"/>
      <c r="AH356" s="372"/>
      <c r="AI356" s="372"/>
      <c r="AJ356" s="372"/>
      <c r="AK356" s="372"/>
      <c r="AL356" s="372"/>
      <c r="AM356" s="372"/>
      <c r="AN356" s="372"/>
      <c r="AO356" s="372"/>
    </row>
    <row r="357" spans="11:41" s="156" customFormat="1" x14ac:dyDescent="0.2">
      <c r="K357" s="372"/>
      <c r="L357" s="372"/>
      <c r="M357" s="372"/>
      <c r="N357" s="372"/>
      <c r="O357" s="372"/>
      <c r="P357" s="372"/>
      <c r="Q357" s="372"/>
      <c r="R357" s="372"/>
      <c r="S357" s="372"/>
      <c r="T357" s="372"/>
      <c r="U357" s="372"/>
      <c r="V357" s="372"/>
      <c r="W357" s="372"/>
      <c r="X357" s="372"/>
      <c r="Y357" s="372"/>
      <c r="Z357" s="372"/>
      <c r="AA357" s="372"/>
      <c r="AB357" s="372"/>
      <c r="AC357" s="372"/>
      <c r="AD357" s="372"/>
      <c r="AE357" s="372"/>
      <c r="AF357" s="372"/>
      <c r="AG357" s="372"/>
      <c r="AH357" s="372"/>
      <c r="AI357" s="372"/>
      <c r="AJ357" s="372"/>
      <c r="AK357" s="372"/>
      <c r="AL357" s="372"/>
      <c r="AM357" s="372"/>
      <c r="AN357" s="372"/>
      <c r="AO357" s="372"/>
    </row>
    <row r="358" spans="11:41" s="156" customFormat="1" x14ac:dyDescent="0.2">
      <c r="K358" s="372"/>
      <c r="L358" s="372"/>
      <c r="M358" s="372"/>
      <c r="N358" s="372"/>
      <c r="O358" s="372"/>
      <c r="P358" s="372"/>
      <c r="Q358" s="372"/>
      <c r="R358" s="372"/>
      <c r="S358" s="372"/>
      <c r="T358" s="372"/>
      <c r="U358" s="372"/>
      <c r="V358" s="372"/>
      <c r="W358" s="372"/>
      <c r="X358" s="372"/>
      <c r="Y358" s="372"/>
      <c r="Z358" s="372"/>
      <c r="AA358" s="372"/>
      <c r="AB358" s="372"/>
      <c r="AC358" s="372"/>
      <c r="AD358" s="372"/>
      <c r="AE358" s="372"/>
      <c r="AF358" s="372"/>
      <c r="AG358" s="372"/>
      <c r="AH358" s="372"/>
      <c r="AI358" s="372"/>
      <c r="AJ358" s="372"/>
      <c r="AK358" s="372"/>
      <c r="AL358" s="372"/>
      <c r="AM358" s="372"/>
      <c r="AN358" s="372"/>
      <c r="AO358" s="372"/>
    </row>
    <row r="359" spans="11:41" s="156" customFormat="1" x14ac:dyDescent="0.2">
      <c r="K359" s="372"/>
      <c r="L359" s="372"/>
      <c r="M359" s="372"/>
      <c r="N359" s="372"/>
      <c r="O359" s="372"/>
      <c r="P359" s="372"/>
      <c r="Q359" s="372"/>
      <c r="R359" s="372"/>
      <c r="S359" s="372"/>
      <c r="T359" s="372"/>
      <c r="U359" s="372"/>
      <c r="V359" s="372"/>
      <c r="W359" s="372"/>
      <c r="X359" s="372"/>
      <c r="Y359" s="372"/>
      <c r="Z359" s="372"/>
      <c r="AA359" s="372"/>
      <c r="AB359" s="372"/>
      <c r="AC359" s="372"/>
      <c r="AD359" s="372"/>
      <c r="AE359" s="372"/>
      <c r="AF359" s="372"/>
      <c r="AG359" s="372"/>
      <c r="AH359" s="372"/>
      <c r="AI359" s="372"/>
      <c r="AJ359" s="372"/>
      <c r="AK359" s="372"/>
      <c r="AL359" s="372"/>
      <c r="AM359" s="372"/>
      <c r="AN359" s="372"/>
      <c r="AO359" s="372"/>
    </row>
    <row r="360" spans="11:41" s="156" customFormat="1" x14ac:dyDescent="0.2">
      <c r="K360" s="372"/>
      <c r="L360" s="372"/>
      <c r="M360" s="372"/>
      <c r="N360" s="372"/>
      <c r="O360" s="372"/>
      <c r="P360" s="372"/>
      <c r="Q360" s="372"/>
      <c r="R360" s="372"/>
      <c r="S360" s="372"/>
      <c r="T360" s="372"/>
      <c r="U360" s="372"/>
      <c r="V360" s="372"/>
      <c r="W360" s="372"/>
      <c r="X360" s="372"/>
      <c r="Y360" s="372"/>
      <c r="Z360" s="372"/>
      <c r="AA360" s="372"/>
      <c r="AB360" s="372"/>
      <c r="AC360" s="372"/>
      <c r="AD360" s="372"/>
      <c r="AE360" s="372"/>
      <c r="AF360" s="372"/>
      <c r="AG360" s="372"/>
      <c r="AH360" s="372"/>
      <c r="AI360" s="372"/>
      <c r="AJ360" s="372"/>
      <c r="AK360" s="372"/>
      <c r="AL360" s="372"/>
      <c r="AM360" s="372"/>
      <c r="AN360" s="372"/>
      <c r="AO360" s="372"/>
    </row>
    <row r="361" spans="11:41" s="156" customFormat="1" x14ac:dyDescent="0.2">
      <c r="K361" s="372"/>
      <c r="L361" s="372"/>
      <c r="M361" s="372"/>
      <c r="N361" s="372"/>
      <c r="O361" s="372"/>
      <c r="P361" s="372"/>
      <c r="Q361" s="372"/>
      <c r="R361" s="372"/>
      <c r="S361" s="372"/>
      <c r="T361" s="372"/>
      <c r="U361" s="372"/>
      <c r="V361" s="372"/>
      <c r="W361" s="372"/>
      <c r="X361" s="372"/>
      <c r="Y361" s="372"/>
      <c r="Z361" s="372"/>
      <c r="AA361" s="372"/>
      <c r="AB361" s="372"/>
      <c r="AC361" s="372"/>
      <c r="AD361" s="372"/>
      <c r="AE361" s="372"/>
      <c r="AF361" s="372"/>
      <c r="AG361" s="372"/>
      <c r="AH361" s="372"/>
      <c r="AI361" s="372"/>
      <c r="AJ361" s="372"/>
      <c r="AK361" s="372"/>
      <c r="AL361" s="372"/>
      <c r="AM361" s="372"/>
      <c r="AN361" s="372"/>
      <c r="AO361" s="372"/>
    </row>
    <row r="362" spans="11:41" s="156" customFormat="1" x14ac:dyDescent="0.2">
      <c r="K362" s="372"/>
      <c r="L362" s="372"/>
      <c r="M362" s="372"/>
      <c r="N362" s="372"/>
      <c r="O362" s="372"/>
      <c r="P362" s="372"/>
      <c r="Q362" s="372"/>
      <c r="R362" s="372"/>
      <c r="S362" s="372"/>
      <c r="T362" s="372"/>
      <c r="U362" s="372"/>
      <c r="V362" s="372"/>
      <c r="W362" s="372"/>
      <c r="X362" s="372"/>
      <c r="Y362" s="372"/>
      <c r="Z362" s="372"/>
      <c r="AA362" s="372"/>
      <c r="AB362" s="372"/>
      <c r="AC362" s="372"/>
      <c r="AD362" s="372"/>
      <c r="AE362" s="372"/>
      <c r="AF362" s="372"/>
      <c r="AG362" s="372"/>
      <c r="AH362" s="372"/>
      <c r="AI362" s="372"/>
      <c r="AJ362" s="372"/>
      <c r="AK362" s="372"/>
      <c r="AL362" s="372"/>
      <c r="AM362" s="372"/>
      <c r="AN362" s="372"/>
      <c r="AO362" s="372"/>
    </row>
    <row r="363" spans="11:41" s="156" customFormat="1" x14ac:dyDescent="0.2">
      <c r="K363" s="372"/>
      <c r="L363" s="372"/>
      <c r="M363" s="372"/>
      <c r="N363" s="372"/>
      <c r="O363" s="372"/>
      <c r="P363" s="372"/>
      <c r="Q363" s="372"/>
      <c r="R363" s="372"/>
      <c r="S363" s="372"/>
      <c r="T363" s="372"/>
      <c r="U363" s="372"/>
      <c r="V363" s="372"/>
      <c r="W363" s="372"/>
      <c r="X363" s="372"/>
      <c r="Y363" s="372"/>
      <c r="Z363" s="372"/>
      <c r="AA363" s="372"/>
      <c r="AB363" s="372"/>
      <c r="AC363" s="372"/>
      <c r="AD363" s="372"/>
      <c r="AE363" s="372"/>
      <c r="AF363" s="372"/>
      <c r="AG363" s="372"/>
      <c r="AH363" s="372"/>
      <c r="AI363" s="372"/>
      <c r="AJ363" s="372"/>
      <c r="AK363" s="372"/>
      <c r="AL363" s="372"/>
      <c r="AM363" s="372"/>
      <c r="AN363" s="372"/>
      <c r="AO363" s="372"/>
    </row>
    <row r="364" spans="11:41" s="156" customFormat="1" x14ac:dyDescent="0.2">
      <c r="K364" s="372"/>
      <c r="L364" s="372"/>
      <c r="M364" s="372"/>
      <c r="N364" s="372"/>
      <c r="O364" s="372"/>
      <c r="P364" s="372"/>
      <c r="Q364" s="372"/>
      <c r="R364" s="372"/>
      <c r="S364" s="372"/>
      <c r="T364" s="372"/>
      <c r="U364" s="372"/>
      <c r="V364" s="372"/>
      <c r="W364" s="372"/>
      <c r="X364" s="372"/>
      <c r="Y364" s="372"/>
      <c r="Z364" s="372"/>
      <c r="AA364" s="372"/>
      <c r="AB364" s="372"/>
      <c r="AC364" s="372"/>
      <c r="AD364" s="372"/>
      <c r="AE364" s="372"/>
      <c r="AF364" s="372"/>
      <c r="AG364" s="372"/>
      <c r="AH364" s="372"/>
      <c r="AI364" s="372"/>
      <c r="AJ364" s="372"/>
      <c r="AK364" s="372"/>
      <c r="AL364" s="372"/>
      <c r="AM364" s="372"/>
      <c r="AN364" s="372"/>
      <c r="AO364" s="372"/>
    </row>
    <row r="365" spans="11:41" s="156" customFormat="1" x14ac:dyDescent="0.2">
      <c r="K365" s="372"/>
      <c r="L365" s="372"/>
      <c r="M365" s="372"/>
      <c r="N365" s="372"/>
      <c r="O365" s="372"/>
      <c r="P365" s="372"/>
      <c r="Q365" s="372"/>
      <c r="R365" s="372"/>
      <c r="S365" s="372"/>
      <c r="T365" s="372"/>
      <c r="U365" s="372"/>
      <c r="V365" s="372"/>
      <c r="W365" s="372"/>
      <c r="X365" s="372"/>
      <c r="Y365" s="372"/>
      <c r="Z365" s="372"/>
      <c r="AA365" s="372"/>
      <c r="AB365" s="372"/>
      <c r="AC365" s="372"/>
      <c r="AD365" s="372"/>
      <c r="AE365" s="372"/>
      <c r="AF365" s="372"/>
      <c r="AG365" s="372"/>
      <c r="AH365" s="372"/>
      <c r="AI365" s="372"/>
      <c r="AJ365" s="372"/>
      <c r="AK365" s="372"/>
      <c r="AL365" s="372"/>
      <c r="AM365" s="372"/>
      <c r="AN365" s="372"/>
      <c r="AO365" s="372"/>
    </row>
    <row r="366" spans="11:41" s="156" customFormat="1" x14ac:dyDescent="0.2">
      <c r="K366" s="372"/>
      <c r="L366" s="372"/>
      <c r="M366" s="372"/>
      <c r="N366" s="372"/>
      <c r="O366" s="372"/>
      <c r="P366" s="372"/>
      <c r="Q366" s="372"/>
      <c r="R366" s="372"/>
      <c r="S366" s="372"/>
      <c r="T366" s="372"/>
      <c r="U366" s="372"/>
      <c r="V366" s="372"/>
      <c r="W366" s="372"/>
      <c r="X366" s="372"/>
      <c r="Y366" s="372"/>
      <c r="Z366" s="372"/>
      <c r="AA366" s="372"/>
      <c r="AB366" s="372"/>
      <c r="AC366" s="372"/>
      <c r="AD366" s="372"/>
      <c r="AE366" s="372"/>
      <c r="AF366" s="372"/>
      <c r="AG366" s="372"/>
      <c r="AH366" s="372"/>
      <c r="AI366" s="372"/>
      <c r="AJ366" s="372"/>
      <c r="AK366" s="372"/>
      <c r="AL366" s="372"/>
      <c r="AM366" s="372"/>
      <c r="AN366" s="372"/>
      <c r="AO366" s="372"/>
    </row>
    <row r="367" spans="11:41" s="156" customFormat="1" x14ac:dyDescent="0.2">
      <c r="K367" s="372"/>
      <c r="L367" s="372"/>
      <c r="M367" s="372"/>
      <c r="N367" s="372"/>
      <c r="O367" s="372"/>
      <c r="P367" s="372"/>
      <c r="Q367" s="372"/>
      <c r="R367" s="372"/>
      <c r="S367" s="372"/>
      <c r="T367" s="372"/>
      <c r="U367" s="372"/>
      <c r="V367" s="372"/>
      <c r="W367" s="372"/>
      <c r="X367" s="372"/>
      <c r="Y367" s="372"/>
      <c r="Z367" s="372"/>
      <c r="AA367" s="372"/>
      <c r="AB367" s="372"/>
      <c r="AC367" s="372"/>
      <c r="AD367" s="372"/>
      <c r="AE367" s="372"/>
      <c r="AF367" s="372"/>
      <c r="AG367" s="372"/>
      <c r="AH367" s="372"/>
      <c r="AI367" s="372"/>
      <c r="AJ367" s="372"/>
      <c r="AK367" s="372"/>
      <c r="AL367" s="372"/>
      <c r="AM367" s="372"/>
      <c r="AN367" s="372"/>
      <c r="AO367" s="372"/>
    </row>
    <row r="368" spans="11:41" s="156" customFormat="1" x14ac:dyDescent="0.2">
      <c r="K368" s="372"/>
      <c r="L368" s="372"/>
      <c r="M368" s="372"/>
      <c r="N368" s="372"/>
      <c r="O368" s="372"/>
      <c r="P368" s="372"/>
      <c r="Q368" s="372"/>
      <c r="R368" s="372"/>
      <c r="S368" s="372"/>
      <c r="T368" s="372"/>
      <c r="U368" s="372"/>
      <c r="V368" s="372"/>
      <c r="W368" s="372"/>
      <c r="X368" s="372"/>
      <c r="Y368" s="372"/>
      <c r="Z368" s="372"/>
      <c r="AA368" s="372"/>
      <c r="AB368" s="372"/>
      <c r="AC368" s="372"/>
      <c r="AD368" s="372"/>
      <c r="AE368" s="372"/>
      <c r="AF368" s="372"/>
      <c r="AG368" s="372"/>
      <c r="AH368" s="372"/>
      <c r="AI368" s="372"/>
      <c r="AJ368" s="372"/>
      <c r="AK368" s="372"/>
      <c r="AL368" s="372"/>
      <c r="AM368" s="372"/>
      <c r="AN368" s="372"/>
      <c r="AO368" s="372"/>
    </row>
    <row r="369" spans="11:41" s="156" customFormat="1" x14ac:dyDescent="0.2">
      <c r="K369" s="372"/>
      <c r="L369" s="372"/>
      <c r="M369" s="372"/>
      <c r="N369" s="372"/>
      <c r="O369" s="372"/>
      <c r="P369" s="372"/>
      <c r="Q369" s="372"/>
      <c r="R369" s="372"/>
      <c r="S369" s="372"/>
      <c r="T369" s="372"/>
      <c r="U369" s="372"/>
      <c r="V369" s="372"/>
      <c r="W369" s="372"/>
      <c r="X369" s="372"/>
      <c r="Y369" s="372"/>
      <c r="Z369" s="372"/>
      <c r="AA369" s="372"/>
      <c r="AB369" s="372"/>
      <c r="AC369" s="372"/>
      <c r="AD369" s="372"/>
      <c r="AE369" s="372"/>
      <c r="AF369" s="372"/>
      <c r="AG369" s="372"/>
      <c r="AH369" s="372"/>
      <c r="AI369" s="372"/>
      <c r="AJ369" s="372"/>
      <c r="AK369" s="372"/>
      <c r="AL369" s="372"/>
      <c r="AM369" s="372"/>
      <c r="AN369" s="372"/>
      <c r="AO369" s="372"/>
    </row>
    <row r="370" spans="11:41" s="156" customFormat="1" x14ac:dyDescent="0.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row>
    <row r="371" spans="11:41" s="156" customFormat="1" x14ac:dyDescent="0.2">
      <c r="K371" s="372"/>
      <c r="L371" s="372"/>
      <c r="M371" s="372"/>
      <c r="N371" s="372"/>
      <c r="O371" s="372"/>
      <c r="P371" s="372"/>
      <c r="Q371" s="372"/>
      <c r="R371" s="372"/>
      <c r="S371" s="372"/>
      <c r="T371" s="372"/>
      <c r="U371" s="372"/>
      <c r="V371" s="372"/>
      <c r="W371" s="372"/>
      <c r="X371" s="372"/>
      <c r="Y371" s="372"/>
      <c r="Z371" s="372"/>
      <c r="AA371" s="372"/>
      <c r="AB371" s="372"/>
      <c r="AC371" s="372"/>
      <c r="AD371" s="372"/>
      <c r="AE371" s="372"/>
      <c r="AF371" s="372"/>
      <c r="AG371" s="372"/>
      <c r="AH371" s="372"/>
      <c r="AI371" s="372"/>
      <c r="AJ371" s="372"/>
      <c r="AK371" s="372"/>
      <c r="AL371" s="372"/>
      <c r="AM371" s="372"/>
      <c r="AN371" s="372"/>
      <c r="AO371" s="372"/>
    </row>
    <row r="372" spans="11:41" s="156" customFormat="1" x14ac:dyDescent="0.2">
      <c r="K372" s="372"/>
      <c r="L372" s="372"/>
      <c r="M372" s="372"/>
      <c r="N372" s="372"/>
      <c r="O372" s="372"/>
      <c r="P372" s="372"/>
      <c r="Q372" s="372"/>
      <c r="R372" s="372"/>
      <c r="S372" s="372"/>
      <c r="T372" s="372"/>
      <c r="U372" s="372"/>
      <c r="V372" s="372"/>
      <c r="W372" s="372"/>
      <c r="X372" s="372"/>
      <c r="Y372" s="372"/>
      <c r="Z372" s="372"/>
      <c r="AA372" s="372"/>
      <c r="AB372" s="372"/>
      <c r="AC372" s="372"/>
      <c r="AD372" s="372"/>
      <c r="AE372" s="372"/>
      <c r="AF372" s="372"/>
      <c r="AG372" s="372"/>
      <c r="AH372" s="372"/>
      <c r="AI372" s="372"/>
      <c r="AJ372" s="372"/>
      <c r="AK372" s="372"/>
      <c r="AL372" s="372"/>
      <c r="AM372" s="372"/>
      <c r="AN372" s="372"/>
      <c r="AO372" s="372"/>
    </row>
    <row r="373" spans="11:41" s="156" customFormat="1" x14ac:dyDescent="0.2">
      <c r="K373" s="372"/>
      <c r="L373" s="372"/>
      <c r="M373" s="372"/>
      <c r="N373" s="372"/>
      <c r="O373" s="372"/>
      <c r="P373" s="372"/>
      <c r="Q373" s="372"/>
      <c r="R373" s="372"/>
      <c r="S373" s="372"/>
      <c r="T373" s="372"/>
      <c r="U373" s="372"/>
      <c r="V373" s="372"/>
      <c r="W373" s="372"/>
      <c r="X373" s="372"/>
      <c r="Y373" s="372"/>
      <c r="Z373" s="372"/>
      <c r="AA373" s="372"/>
      <c r="AB373" s="372"/>
      <c r="AC373" s="372"/>
      <c r="AD373" s="372"/>
      <c r="AE373" s="372"/>
      <c r="AF373" s="372"/>
      <c r="AG373" s="372"/>
      <c r="AH373" s="372"/>
      <c r="AI373" s="372"/>
      <c r="AJ373" s="372"/>
      <c r="AK373" s="372"/>
      <c r="AL373" s="372"/>
      <c r="AM373" s="372"/>
      <c r="AN373" s="372"/>
      <c r="AO373" s="372"/>
    </row>
    <row r="374" spans="11:41" s="156" customFormat="1" x14ac:dyDescent="0.2">
      <c r="K374" s="372"/>
      <c r="L374" s="372"/>
      <c r="M374" s="372"/>
      <c r="N374" s="372"/>
      <c r="O374" s="372"/>
      <c r="P374" s="372"/>
      <c r="Q374" s="372"/>
      <c r="R374" s="372"/>
      <c r="S374" s="372"/>
      <c r="T374" s="372"/>
      <c r="U374" s="372"/>
      <c r="V374" s="372"/>
      <c r="W374" s="372"/>
      <c r="X374" s="372"/>
      <c r="Y374" s="372"/>
      <c r="Z374" s="372"/>
      <c r="AA374" s="372"/>
      <c r="AB374" s="372"/>
      <c r="AC374" s="372"/>
      <c r="AD374" s="372"/>
      <c r="AE374" s="372"/>
      <c r="AF374" s="372"/>
      <c r="AG374" s="372"/>
      <c r="AH374" s="372"/>
      <c r="AI374" s="372"/>
      <c r="AJ374" s="372"/>
      <c r="AK374" s="372"/>
      <c r="AL374" s="372"/>
      <c r="AM374" s="372"/>
      <c r="AN374" s="372"/>
      <c r="AO374" s="372"/>
    </row>
    <row r="375" spans="11:41" s="156" customFormat="1" x14ac:dyDescent="0.2">
      <c r="K375" s="372"/>
      <c r="L375" s="372"/>
      <c r="M375" s="372"/>
      <c r="N375" s="372"/>
      <c r="O375" s="372"/>
      <c r="P375" s="372"/>
      <c r="Q375" s="372"/>
      <c r="R375" s="372"/>
      <c r="S375" s="372"/>
      <c r="T375" s="372"/>
      <c r="U375" s="372"/>
      <c r="V375" s="372"/>
      <c r="W375" s="372"/>
      <c r="X375" s="372"/>
      <c r="Y375" s="372"/>
      <c r="Z375" s="372"/>
      <c r="AA375" s="372"/>
      <c r="AB375" s="372"/>
      <c r="AC375" s="372"/>
      <c r="AD375" s="372"/>
      <c r="AE375" s="372"/>
      <c r="AF375" s="372"/>
      <c r="AG375" s="372"/>
      <c r="AH375" s="372"/>
      <c r="AI375" s="372"/>
      <c r="AJ375" s="372"/>
      <c r="AK375" s="372"/>
      <c r="AL375" s="372"/>
      <c r="AM375" s="372"/>
      <c r="AN375" s="372"/>
      <c r="AO375" s="372"/>
    </row>
    <row r="376" spans="11:41" s="156" customFormat="1" x14ac:dyDescent="0.2">
      <c r="K376" s="372"/>
      <c r="L376" s="372"/>
      <c r="M376" s="372"/>
      <c r="N376" s="372"/>
      <c r="O376" s="372"/>
      <c r="P376" s="372"/>
      <c r="Q376" s="372"/>
      <c r="R376" s="372"/>
      <c r="S376" s="372"/>
      <c r="T376" s="372"/>
      <c r="U376" s="372"/>
      <c r="V376" s="372"/>
      <c r="W376" s="372"/>
      <c r="X376" s="372"/>
      <c r="Y376" s="372"/>
      <c r="Z376" s="372"/>
      <c r="AA376" s="372"/>
      <c r="AB376" s="372"/>
      <c r="AC376" s="372"/>
      <c r="AD376" s="372"/>
      <c r="AE376" s="372"/>
      <c r="AF376" s="372"/>
      <c r="AG376" s="372"/>
      <c r="AH376" s="372"/>
      <c r="AI376" s="372"/>
      <c r="AJ376" s="372"/>
      <c r="AK376" s="372"/>
      <c r="AL376" s="372"/>
      <c r="AM376" s="372"/>
      <c r="AN376" s="372"/>
      <c r="AO376" s="372"/>
    </row>
    <row r="377" spans="11:41" s="156" customFormat="1" x14ac:dyDescent="0.2">
      <c r="K377" s="372"/>
      <c r="L377" s="372"/>
      <c r="M377" s="372"/>
      <c r="N377" s="372"/>
      <c r="O377" s="372"/>
      <c r="P377" s="372"/>
      <c r="Q377" s="372"/>
      <c r="R377" s="372"/>
      <c r="S377" s="372"/>
      <c r="T377" s="372"/>
      <c r="U377" s="372"/>
      <c r="V377" s="372"/>
      <c r="W377" s="372"/>
      <c r="X377" s="372"/>
      <c r="Y377" s="372"/>
      <c r="Z377" s="372"/>
      <c r="AA377" s="372"/>
      <c r="AB377" s="372"/>
      <c r="AC377" s="372"/>
      <c r="AD377" s="372"/>
      <c r="AE377" s="372"/>
      <c r="AF377" s="372"/>
      <c r="AG377" s="372"/>
      <c r="AH377" s="372"/>
      <c r="AI377" s="372"/>
      <c r="AJ377" s="372"/>
      <c r="AK377" s="372"/>
      <c r="AL377" s="372"/>
      <c r="AM377" s="372"/>
      <c r="AN377" s="372"/>
      <c r="AO377" s="372"/>
    </row>
    <row r="378" spans="11:41" s="156" customFormat="1" x14ac:dyDescent="0.2">
      <c r="K378" s="372"/>
      <c r="L378" s="372"/>
      <c r="M378" s="372"/>
      <c r="N378" s="372"/>
      <c r="O378" s="372"/>
      <c r="P378" s="372"/>
      <c r="Q378" s="372"/>
      <c r="R378" s="372"/>
      <c r="S378" s="372"/>
      <c r="T378" s="372"/>
      <c r="U378" s="372"/>
      <c r="V378" s="372"/>
      <c r="W378" s="372"/>
      <c r="X378" s="372"/>
      <c r="Y378" s="372"/>
      <c r="Z378" s="372"/>
      <c r="AA378" s="372"/>
      <c r="AB378" s="372"/>
      <c r="AC378" s="372"/>
      <c r="AD378" s="372"/>
      <c r="AE378" s="372"/>
      <c r="AF378" s="372"/>
      <c r="AG378" s="372"/>
      <c r="AH378" s="372"/>
      <c r="AI378" s="372"/>
      <c r="AJ378" s="372"/>
      <c r="AK378" s="372"/>
      <c r="AL378" s="372"/>
      <c r="AM378" s="372"/>
      <c r="AN378" s="372"/>
      <c r="AO378" s="372"/>
    </row>
    <row r="379" spans="11:41" s="156" customFormat="1" x14ac:dyDescent="0.2">
      <c r="K379" s="372"/>
      <c r="L379" s="372"/>
      <c r="M379" s="372"/>
      <c r="N379" s="372"/>
      <c r="O379" s="372"/>
      <c r="P379" s="372"/>
      <c r="Q379" s="372"/>
      <c r="R379" s="372"/>
      <c r="S379" s="372"/>
      <c r="T379" s="372"/>
      <c r="U379" s="372"/>
      <c r="V379" s="372"/>
      <c r="W379" s="372"/>
      <c r="X379" s="372"/>
      <c r="Y379" s="372"/>
      <c r="Z379" s="372"/>
      <c r="AA379" s="372"/>
      <c r="AB379" s="372"/>
      <c r="AC379" s="372"/>
      <c r="AD379" s="372"/>
      <c r="AE379" s="372"/>
      <c r="AF379" s="372"/>
      <c r="AG379" s="372"/>
      <c r="AH379" s="372"/>
      <c r="AI379" s="372"/>
      <c r="AJ379" s="372"/>
      <c r="AK379" s="372"/>
      <c r="AL379" s="372"/>
      <c r="AM379" s="372"/>
      <c r="AN379" s="372"/>
      <c r="AO379" s="372"/>
    </row>
    <row r="380" spans="11:41" s="156" customFormat="1" x14ac:dyDescent="0.2">
      <c r="K380" s="372"/>
      <c r="L380" s="372"/>
      <c r="M380" s="372"/>
      <c r="N380" s="372"/>
      <c r="O380" s="372"/>
      <c r="P380" s="372"/>
      <c r="Q380" s="372"/>
      <c r="R380" s="372"/>
      <c r="S380" s="372"/>
      <c r="T380" s="372"/>
      <c r="U380" s="372"/>
      <c r="V380" s="372"/>
      <c r="W380" s="372"/>
      <c r="X380" s="372"/>
      <c r="Y380" s="372"/>
      <c r="Z380" s="372"/>
      <c r="AA380" s="372"/>
      <c r="AB380" s="372"/>
      <c r="AC380" s="372"/>
      <c r="AD380" s="372"/>
      <c r="AE380" s="372"/>
      <c r="AF380" s="372"/>
      <c r="AG380" s="372"/>
      <c r="AH380" s="372"/>
      <c r="AI380" s="372"/>
      <c r="AJ380" s="372"/>
      <c r="AK380" s="372"/>
      <c r="AL380" s="372"/>
      <c r="AM380" s="372"/>
      <c r="AN380" s="372"/>
      <c r="AO380" s="372"/>
    </row>
    <row r="381" spans="11:41" s="156" customFormat="1" x14ac:dyDescent="0.2">
      <c r="K381" s="372"/>
      <c r="L381" s="372"/>
      <c r="M381" s="372"/>
      <c r="N381" s="372"/>
      <c r="O381" s="372"/>
      <c r="P381" s="372"/>
      <c r="Q381" s="372"/>
      <c r="R381" s="372"/>
      <c r="S381" s="372"/>
      <c r="T381" s="372"/>
      <c r="U381" s="372"/>
      <c r="V381" s="372"/>
      <c r="W381" s="372"/>
      <c r="X381" s="372"/>
      <c r="Y381" s="372"/>
      <c r="Z381" s="372"/>
      <c r="AA381" s="372"/>
      <c r="AB381" s="372"/>
      <c r="AC381" s="372"/>
      <c r="AD381" s="372"/>
      <c r="AE381" s="372"/>
      <c r="AF381" s="372"/>
      <c r="AG381" s="372"/>
      <c r="AH381" s="372"/>
      <c r="AI381" s="372"/>
      <c r="AJ381" s="372"/>
      <c r="AK381" s="372"/>
      <c r="AL381" s="372"/>
      <c r="AM381" s="372"/>
      <c r="AN381" s="372"/>
      <c r="AO381" s="372"/>
    </row>
    <row r="382" spans="11:41" s="156" customFormat="1" x14ac:dyDescent="0.2">
      <c r="K382" s="372"/>
      <c r="L382" s="372"/>
      <c r="M382" s="372"/>
      <c r="N382" s="372"/>
      <c r="O382" s="372"/>
      <c r="P382" s="372"/>
      <c r="Q382" s="372"/>
      <c r="R382" s="372"/>
      <c r="S382" s="372"/>
      <c r="T382" s="372"/>
      <c r="U382" s="372"/>
      <c r="V382" s="372"/>
      <c r="W382" s="372"/>
      <c r="X382" s="372"/>
      <c r="Y382" s="372"/>
      <c r="Z382" s="372"/>
      <c r="AA382" s="372"/>
      <c r="AB382" s="372"/>
      <c r="AC382" s="372"/>
      <c r="AD382" s="372"/>
      <c r="AE382" s="372"/>
      <c r="AF382" s="372"/>
      <c r="AG382" s="372"/>
      <c r="AH382" s="372"/>
      <c r="AI382" s="372"/>
      <c r="AJ382" s="372"/>
      <c r="AK382" s="372"/>
      <c r="AL382" s="372"/>
      <c r="AM382" s="372"/>
      <c r="AN382" s="372"/>
      <c r="AO382" s="372"/>
    </row>
    <row r="383" spans="11:41" s="156" customFormat="1" x14ac:dyDescent="0.2">
      <c r="K383" s="372"/>
      <c r="L383" s="372"/>
      <c r="M383" s="372"/>
      <c r="N383" s="372"/>
      <c r="O383" s="372"/>
      <c r="P383" s="372"/>
      <c r="Q383" s="372"/>
      <c r="R383" s="372"/>
      <c r="S383" s="372"/>
      <c r="T383" s="372"/>
      <c r="U383" s="372"/>
      <c r="V383" s="372"/>
      <c r="W383" s="372"/>
      <c r="X383" s="372"/>
      <c r="Y383" s="372"/>
      <c r="Z383" s="372"/>
      <c r="AA383" s="372"/>
      <c r="AB383" s="372"/>
      <c r="AC383" s="372"/>
      <c r="AD383" s="372"/>
      <c r="AE383" s="372"/>
      <c r="AF383" s="372"/>
      <c r="AG383" s="372"/>
      <c r="AH383" s="372"/>
      <c r="AI383" s="372"/>
      <c r="AJ383" s="372"/>
      <c r="AK383" s="372"/>
      <c r="AL383" s="372"/>
      <c r="AM383" s="372"/>
      <c r="AN383" s="372"/>
      <c r="AO383" s="372"/>
    </row>
    <row r="384" spans="11:41" s="156" customFormat="1" x14ac:dyDescent="0.2">
      <c r="K384" s="372"/>
      <c r="L384" s="372"/>
      <c r="M384" s="372"/>
      <c r="N384" s="372"/>
      <c r="O384" s="372"/>
      <c r="P384" s="372"/>
      <c r="Q384" s="372"/>
      <c r="R384" s="372"/>
      <c r="S384" s="372"/>
      <c r="T384" s="372"/>
      <c r="U384" s="372"/>
      <c r="V384" s="372"/>
      <c r="W384" s="372"/>
      <c r="X384" s="372"/>
      <c r="Y384" s="372"/>
      <c r="Z384" s="372"/>
      <c r="AA384" s="372"/>
      <c r="AB384" s="372"/>
      <c r="AC384" s="372"/>
      <c r="AD384" s="372"/>
      <c r="AE384" s="372"/>
      <c r="AF384" s="372"/>
      <c r="AG384" s="372"/>
      <c r="AH384" s="372"/>
      <c r="AI384" s="372"/>
      <c r="AJ384" s="372"/>
      <c r="AK384" s="372"/>
      <c r="AL384" s="372"/>
      <c r="AM384" s="372"/>
      <c r="AN384" s="372"/>
      <c r="AO384" s="372"/>
    </row>
    <row r="385" spans="11:41" s="156" customFormat="1" x14ac:dyDescent="0.2">
      <c r="K385" s="372"/>
      <c r="L385" s="372"/>
      <c r="M385" s="372"/>
      <c r="N385" s="372"/>
      <c r="O385" s="372"/>
      <c r="P385" s="372"/>
      <c r="Q385" s="372"/>
      <c r="R385" s="372"/>
      <c r="S385" s="372"/>
      <c r="T385" s="372"/>
      <c r="U385" s="372"/>
      <c r="V385" s="372"/>
      <c r="W385" s="372"/>
      <c r="X385" s="372"/>
      <c r="Y385" s="372"/>
      <c r="Z385" s="372"/>
      <c r="AA385" s="372"/>
      <c r="AB385" s="372"/>
      <c r="AC385" s="372"/>
      <c r="AD385" s="372"/>
      <c r="AE385" s="372"/>
      <c r="AF385" s="372"/>
      <c r="AG385" s="372"/>
      <c r="AH385" s="372"/>
      <c r="AI385" s="372"/>
      <c r="AJ385" s="372"/>
      <c r="AK385" s="372"/>
      <c r="AL385" s="372"/>
      <c r="AM385" s="372"/>
      <c r="AN385" s="372"/>
      <c r="AO385" s="372"/>
    </row>
    <row r="386" spans="11:41" s="156" customFormat="1" x14ac:dyDescent="0.2">
      <c r="K386" s="372"/>
      <c r="L386" s="372"/>
      <c r="M386" s="372"/>
      <c r="N386" s="372"/>
      <c r="O386" s="372"/>
      <c r="P386" s="372"/>
      <c r="Q386" s="372"/>
      <c r="R386" s="372"/>
      <c r="S386" s="372"/>
      <c r="T386" s="372"/>
      <c r="U386" s="372"/>
      <c r="V386" s="372"/>
      <c r="W386" s="372"/>
      <c r="X386" s="372"/>
      <c r="Y386" s="372"/>
      <c r="Z386" s="372"/>
      <c r="AA386" s="372"/>
      <c r="AB386" s="372"/>
      <c r="AC386" s="372"/>
      <c r="AD386" s="372"/>
      <c r="AE386" s="372"/>
      <c r="AF386" s="372"/>
      <c r="AG386" s="372"/>
      <c r="AH386" s="372"/>
      <c r="AI386" s="372"/>
      <c r="AJ386" s="372"/>
      <c r="AK386" s="372"/>
      <c r="AL386" s="372"/>
      <c r="AM386" s="372"/>
      <c r="AN386" s="372"/>
      <c r="AO386" s="372"/>
    </row>
    <row r="387" spans="11:41" s="156" customFormat="1" x14ac:dyDescent="0.2">
      <c r="K387" s="372"/>
      <c r="L387" s="372"/>
      <c r="M387" s="372"/>
      <c r="N387" s="372"/>
      <c r="O387" s="372"/>
      <c r="P387" s="372"/>
      <c r="Q387" s="372"/>
      <c r="R387" s="372"/>
      <c r="S387" s="372"/>
      <c r="T387" s="372"/>
      <c r="U387" s="372"/>
      <c r="V387" s="372"/>
      <c r="W387" s="372"/>
      <c r="X387" s="372"/>
      <c r="Y387" s="372"/>
      <c r="Z387" s="372"/>
      <c r="AA387" s="372"/>
      <c r="AB387" s="372"/>
      <c r="AC387" s="372"/>
      <c r="AD387" s="372"/>
      <c r="AE387" s="372"/>
      <c r="AF387" s="372"/>
      <c r="AG387" s="372"/>
      <c r="AH387" s="372"/>
      <c r="AI387" s="372"/>
      <c r="AJ387" s="372"/>
      <c r="AK387" s="372"/>
      <c r="AL387" s="372"/>
      <c r="AM387" s="372"/>
      <c r="AN387" s="372"/>
      <c r="AO387" s="372"/>
    </row>
    <row r="388" spans="11:41" s="156" customFormat="1" x14ac:dyDescent="0.2">
      <c r="K388" s="372"/>
      <c r="L388" s="372"/>
      <c r="M388" s="372"/>
      <c r="N388" s="372"/>
      <c r="O388" s="372"/>
      <c r="P388" s="372"/>
      <c r="Q388" s="372"/>
      <c r="R388" s="372"/>
      <c r="S388" s="372"/>
      <c r="T388" s="372"/>
      <c r="U388" s="372"/>
      <c r="V388" s="372"/>
      <c r="W388" s="372"/>
      <c r="X388" s="372"/>
      <c r="Y388" s="372"/>
      <c r="Z388" s="372"/>
      <c r="AA388" s="372"/>
      <c r="AB388" s="372"/>
      <c r="AC388" s="372"/>
      <c r="AD388" s="372"/>
      <c r="AE388" s="372"/>
      <c r="AF388" s="372"/>
      <c r="AG388" s="372"/>
      <c r="AH388" s="372"/>
      <c r="AI388" s="372"/>
      <c r="AJ388" s="372"/>
      <c r="AK388" s="372"/>
      <c r="AL388" s="372"/>
      <c r="AM388" s="372"/>
      <c r="AN388" s="372"/>
      <c r="AO388" s="372"/>
    </row>
    <row r="389" spans="11:41" s="156" customFormat="1" x14ac:dyDescent="0.2">
      <c r="K389" s="372"/>
      <c r="L389" s="372"/>
      <c r="M389" s="372"/>
      <c r="N389" s="372"/>
      <c r="O389" s="372"/>
      <c r="P389" s="372"/>
      <c r="Q389" s="372"/>
      <c r="R389" s="372"/>
      <c r="S389" s="372"/>
      <c r="T389" s="372"/>
      <c r="U389" s="372"/>
      <c r="V389" s="372"/>
      <c r="W389" s="372"/>
      <c r="X389" s="372"/>
      <c r="Y389" s="372"/>
      <c r="Z389" s="372"/>
      <c r="AA389" s="372"/>
      <c r="AB389" s="372"/>
      <c r="AC389" s="372"/>
      <c r="AD389" s="372"/>
      <c r="AE389" s="372"/>
      <c r="AF389" s="372"/>
      <c r="AG389" s="372"/>
      <c r="AH389" s="372"/>
      <c r="AI389" s="372"/>
      <c r="AJ389" s="372"/>
      <c r="AK389" s="372"/>
      <c r="AL389" s="372"/>
      <c r="AM389" s="372"/>
      <c r="AN389" s="372"/>
      <c r="AO389" s="372"/>
    </row>
    <row r="390" spans="11:41" s="156" customFormat="1" x14ac:dyDescent="0.2">
      <c r="K390" s="372"/>
      <c r="L390" s="372"/>
      <c r="M390" s="372"/>
      <c r="N390" s="372"/>
      <c r="O390" s="372"/>
      <c r="P390" s="372"/>
      <c r="Q390" s="372"/>
      <c r="R390" s="372"/>
      <c r="S390" s="372"/>
      <c r="T390" s="372"/>
      <c r="U390" s="372"/>
      <c r="V390" s="372"/>
      <c r="W390" s="372"/>
      <c r="X390" s="372"/>
      <c r="Y390" s="372"/>
      <c r="Z390" s="372"/>
      <c r="AA390" s="372"/>
      <c r="AB390" s="372"/>
      <c r="AC390" s="372"/>
      <c r="AD390" s="372"/>
      <c r="AE390" s="372"/>
      <c r="AF390" s="372"/>
      <c r="AG390" s="372"/>
      <c r="AH390" s="372"/>
      <c r="AI390" s="372"/>
      <c r="AJ390" s="372"/>
      <c r="AK390" s="372"/>
      <c r="AL390" s="372"/>
      <c r="AM390" s="372"/>
      <c r="AN390" s="372"/>
      <c r="AO390" s="372"/>
    </row>
    <row r="391" spans="11:41" s="156" customFormat="1" x14ac:dyDescent="0.2">
      <c r="K391" s="372"/>
      <c r="L391" s="372"/>
      <c r="M391" s="372"/>
      <c r="N391" s="372"/>
      <c r="O391" s="372"/>
      <c r="P391" s="372"/>
      <c r="Q391" s="372"/>
      <c r="R391" s="372"/>
      <c r="S391" s="372"/>
      <c r="T391" s="372"/>
      <c r="U391" s="372"/>
      <c r="V391" s="372"/>
      <c r="W391" s="372"/>
      <c r="X391" s="372"/>
      <c r="Y391" s="372"/>
      <c r="Z391" s="372"/>
      <c r="AA391" s="372"/>
      <c r="AB391" s="372"/>
      <c r="AC391" s="372"/>
      <c r="AD391" s="372"/>
      <c r="AE391" s="372"/>
      <c r="AF391" s="372"/>
      <c r="AG391" s="372"/>
      <c r="AH391" s="372"/>
      <c r="AI391" s="372"/>
      <c r="AJ391" s="372"/>
      <c r="AK391" s="372"/>
      <c r="AL391" s="372"/>
      <c r="AM391" s="372"/>
      <c r="AN391" s="372"/>
      <c r="AO391" s="372"/>
    </row>
    <row r="392" spans="11:41" s="156" customFormat="1" x14ac:dyDescent="0.2">
      <c r="K392" s="372"/>
      <c r="L392" s="372"/>
      <c r="M392" s="372"/>
      <c r="N392" s="372"/>
      <c r="O392" s="372"/>
      <c r="P392" s="372"/>
      <c r="Q392" s="372"/>
      <c r="R392" s="372"/>
      <c r="S392" s="372"/>
      <c r="T392" s="372"/>
      <c r="U392" s="372"/>
      <c r="V392" s="372"/>
      <c r="W392" s="372"/>
      <c r="X392" s="372"/>
      <c r="Y392" s="372"/>
      <c r="Z392" s="372"/>
      <c r="AA392" s="372"/>
      <c r="AB392" s="372"/>
      <c r="AC392" s="372"/>
      <c r="AD392" s="372"/>
      <c r="AE392" s="372"/>
      <c r="AF392" s="372"/>
      <c r="AG392" s="372"/>
      <c r="AH392" s="372"/>
      <c r="AI392" s="372"/>
      <c r="AJ392" s="372"/>
      <c r="AK392" s="372"/>
      <c r="AL392" s="372"/>
      <c r="AM392" s="372"/>
      <c r="AN392" s="372"/>
      <c r="AO392" s="372"/>
    </row>
    <row r="393" spans="11:41" s="156" customFormat="1" x14ac:dyDescent="0.2">
      <c r="K393" s="372"/>
      <c r="L393" s="372"/>
      <c r="M393" s="372"/>
      <c r="N393" s="372"/>
      <c r="O393" s="372"/>
      <c r="P393" s="372"/>
      <c r="Q393" s="372"/>
      <c r="R393" s="372"/>
      <c r="S393" s="372"/>
      <c r="T393" s="372"/>
      <c r="U393" s="372"/>
      <c r="V393" s="372"/>
      <c r="W393" s="372"/>
      <c r="X393" s="372"/>
      <c r="Y393" s="372"/>
      <c r="Z393" s="372"/>
      <c r="AA393" s="372"/>
      <c r="AB393" s="372"/>
      <c r="AC393" s="372"/>
      <c r="AD393" s="372"/>
      <c r="AE393" s="372"/>
      <c r="AF393" s="372"/>
      <c r="AG393" s="372"/>
      <c r="AH393" s="372"/>
      <c r="AI393" s="372"/>
      <c r="AJ393" s="372"/>
      <c r="AK393" s="372"/>
      <c r="AL393" s="372"/>
      <c r="AM393" s="372"/>
      <c r="AN393" s="372"/>
      <c r="AO393" s="372"/>
    </row>
    <row r="394" spans="11:41" s="156" customFormat="1" x14ac:dyDescent="0.2">
      <c r="K394" s="372"/>
      <c r="L394" s="372"/>
      <c r="M394" s="372"/>
      <c r="N394" s="372"/>
      <c r="O394" s="372"/>
      <c r="P394" s="372"/>
      <c r="Q394" s="372"/>
      <c r="R394" s="372"/>
      <c r="S394" s="372"/>
      <c r="T394" s="372"/>
      <c r="U394" s="372"/>
      <c r="V394" s="372"/>
      <c r="W394" s="372"/>
      <c r="X394" s="372"/>
      <c r="Y394" s="372"/>
      <c r="Z394" s="372"/>
      <c r="AA394" s="372"/>
      <c r="AB394" s="372"/>
      <c r="AC394" s="372"/>
      <c r="AD394" s="372"/>
      <c r="AE394" s="372"/>
      <c r="AF394" s="372"/>
      <c r="AG394" s="372"/>
      <c r="AH394" s="372"/>
      <c r="AI394" s="372"/>
      <c r="AJ394" s="372"/>
      <c r="AK394" s="372"/>
      <c r="AL394" s="372"/>
      <c r="AM394" s="372"/>
      <c r="AN394" s="372"/>
      <c r="AO394" s="372"/>
    </row>
    <row r="395" spans="11:41" s="156" customFormat="1" x14ac:dyDescent="0.2">
      <c r="K395" s="372"/>
      <c r="L395" s="372"/>
      <c r="M395" s="372"/>
      <c r="N395" s="372"/>
      <c r="O395" s="372"/>
      <c r="P395" s="372"/>
      <c r="Q395" s="372"/>
      <c r="R395" s="372"/>
      <c r="S395" s="372"/>
      <c r="T395" s="372"/>
      <c r="U395" s="372"/>
      <c r="V395" s="372"/>
      <c r="W395" s="372"/>
      <c r="X395" s="372"/>
      <c r="Y395" s="372"/>
      <c r="Z395" s="372"/>
      <c r="AA395" s="372"/>
      <c r="AB395" s="372"/>
      <c r="AC395" s="372"/>
      <c r="AD395" s="372"/>
      <c r="AE395" s="372"/>
      <c r="AF395" s="372"/>
      <c r="AG395" s="372"/>
      <c r="AH395" s="372"/>
      <c r="AI395" s="372"/>
      <c r="AJ395" s="372"/>
      <c r="AK395" s="372"/>
      <c r="AL395" s="372"/>
      <c r="AM395" s="372"/>
      <c r="AN395" s="372"/>
      <c r="AO395" s="372"/>
    </row>
    <row r="396" spans="11:41" s="156" customFormat="1" x14ac:dyDescent="0.2">
      <c r="K396" s="372"/>
      <c r="L396" s="372"/>
      <c r="M396" s="372"/>
      <c r="N396" s="372"/>
      <c r="O396" s="372"/>
      <c r="P396" s="372"/>
      <c r="Q396" s="372"/>
      <c r="R396" s="372"/>
      <c r="S396" s="372"/>
      <c r="T396" s="372"/>
      <c r="U396" s="372"/>
      <c r="V396" s="372"/>
      <c r="W396" s="372"/>
      <c r="X396" s="372"/>
      <c r="Y396" s="372"/>
      <c r="Z396" s="372"/>
      <c r="AA396" s="372"/>
      <c r="AB396" s="372"/>
      <c r="AC396" s="372"/>
      <c r="AD396" s="372"/>
      <c r="AE396" s="372"/>
      <c r="AF396" s="372"/>
      <c r="AG396" s="372"/>
      <c r="AH396" s="372"/>
      <c r="AI396" s="372"/>
      <c r="AJ396" s="372"/>
      <c r="AK396" s="372"/>
      <c r="AL396" s="372"/>
      <c r="AM396" s="372"/>
      <c r="AN396" s="372"/>
      <c r="AO396" s="372"/>
    </row>
    <row r="397" spans="11:41" s="156" customFormat="1" x14ac:dyDescent="0.2">
      <c r="K397" s="372"/>
      <c r="L397" s="372"/>
      <c r="M397" s="372"/>
      <c r="N397" s="372"/>
      <c r="O397" s="372"/>
      <c r="P397" s="372"/>
      <c r="Q397" s="372"/>
      <c r="R397" s="372"/>
      <c r="S397" s="372"/>
      <c r="T397" s="372"/>
      <c r="U397" s="372"/>
      <c r="V397" s="372"/>
      <c r="W397" s="372"/>
      <c r="X397" s="372"/>
      <c r="Y397" s="372"/>
      <c r="Z397" s="372"/>
      <c r="AA397" s="372"/>
      <c r="AB397" s="372"/>
      <c r="AC397" s="372"/>
      <c r="AD397" s="372"/>
      <c r="AE397" s="372"/>
      <c r="AF397" s="372"/>
      <c r="AG397" s="372"/>
      <c r="AH397" s="372"/>
      <c r="AI397" s="372"/>
      <c r="AJ397" s="372"/>
      <c r="AK397" s="372"/>
      <c r="AL397" s="372"/>
      <c r="AM397" s="372"/>
      <c r="AN397" s="372"/>
      <c r="AO397" s="372"/>
    </row>
    <row r="398" spans="11:41" s="156" customFormat="1" x14ac:dyDescent="0.2">
      <c r="K398" s="372"/>
      <c r="L398" s="372"/>
      <c r="M398" s="372"/>
      <c r="N398" s="372"/>
      <c r="O398" s="372"/>
      <c r="P398" s="372"/>
      <c r="Q398" s="372"/>
      <c r="R398" s="372"/>
      <c r="S398" s="372"/>
      <c r="T398" s="372"/>
      <c r="U398" s="372"/>
      <c r="V398" s="372"/>
      <c r="W398" s="372"/>
      <c r="X398" s="372"/>
      <c r="Y398" s="372"/>
      <c r="Z398" s="372"/>
      <c r="AA398" s="372"/>
      <c r="AB398" s="372"/>
      <c r="AC398" s="372"/>
      <c r="AD398" s="372"/>
      <c r="AE398" s="372"/>
      <c r="AF398" s="372"/>
      <c r="AG398" s="372"/>
      <c r="AH398" s="372"/>
      <c r="AI398" s="372"/>
      <c r="AJ398" s="372"/>
      <c r="AK398" s="372"/>
      <c r="AL398" s="372"/>
      <c r="AM398" s="372"/>
      <c r="AN398" s="372"/>
      <c r="AO398" s="372"/>
    </row>
    <row r="399" spans="11:41" s="156" customFormat="1" x14ac:dyDescent="0.2">
      <c r="K399" s="372"/>
      <c r="L399" s="372"/>
      <c r="M399" s="372"/>
      <c r="N399" s="372"/>
      <c r="O399" s="372"/>
      <c r="P399" s="372"/>
      <c r="Q399" s="372"/>
      <c r="R399" s="372"/>
      <c r="S399" s="372"/>
      <c r="T399" s="372"/>
      <c r="U399" s="372"/>
      <c r="V399" s="372"/>
      <c r="W399" s="372"/>
      <c r="X399" s="372"/>
      <c r="Y399" s="372"/>
      <c r="Z399" s="372"/>
      <c r="AA399" s="372"/>
      <c r="AB399" s="372"/>
      <c r="AC399" s="372"/>
      <c r="AD399" s="372"/>
      <c r="AE399" s="372"/>
      <c r="AF399" s="372"/>
      <c r="AG399" s="372"/>
      <c r="AH399" s="372"/>
      <c r="AI399" s="372"/>
      <c r="AJ399" s="372"/>
      <c r="AK399" s="372"/>
      <c r="AL399" s="372"/>
      <c r="AM399" s="372"/>
      <c r="AN399" s="372"/>
      <c r="AO399" s="372"/>
    </row>
    <row r="400" spans="11:41" s="156" customFormat="1" x14ac:dyDescent="0.2">
      <c r="K400" s="372"/>
      <c r="L400" s="372"/>
      <c r="M400" s="372"/>
      <c r="N400" s="372"/>
      <c r="O400" s="372"/>
      <c r="P400" s="372"/>
      <c r="Q400" s="372"/>
      <c r="R400" s="372"/>
      <c r="S400" s="372"/>
      <c r="T400" s="372"/>
      <c r="U400" s="372"/>
      <c r="V400" s="372"/>
      <c r="W400" s="372"/>
      <c r="X400" s="372"/>
      <c r="Y400" s="372"/>
      <c r="Z400" s="372"/>
      <c r="AA400" s="372"/>
      <c r="AB400" s="372"/>
      <c r="AC400" s="372"/>
      <c r="AD400" s="372"/>
      <c r="AE400" s="372"/>
      <c r="AF400" s="372"/>
      <c r="AG400" s="372"/>
      <c r="AH400" s="372"/>
      <c r="AI400" s="372"/>
      <c r="AJ400" s="372"/>
      <c r="AK400" s="372"/>
      <c r="AL400" s="372"/>
      <c r="AM400" s="372"/>
      <c r="AN400" s="372"/>
      <c r="AO400" s="372"/>
    </row>
    <row r="401" spans="11:41" s="156" customFormat="1" x14ac:dyDescent="0.2">
      <c r="K401" s="372"/>
      <c r="L401" s="372"/>
      <c r="M401" s="372"/>
      <c r="N401" s="372"/>
      <c r="O401" s="372"/>
      <c r="P401" s="372"/>
      <c r="Q401" s="372"/>
      <c r="R401" s="372"/>
      <c r="S401" s="372"/>
      <c r="T401" s="372"/>
      <c r="U401" s="372"/>
      <c r="V401" s="372"/>
      <c r="W401" s="372"/>
      <c r="X401" s="372"/>
      <c r="Y401" s="372"/>
      <c r="Z401" s="372"/>
      <c r="AA401" s="372"/>
      <c r="AB401" s="372"/>
      <c r="AC401" s="372"/>
      <c r="AD401" s="372"/>
      <c r="AE401" s="372"/>
      <c r="AF401" s="372"/>
      <c r="AG401" s="372"/>
      <c r="AH401" s="372"/>
      <c r="AI401" s="372"/>
      <c r="AJ401" s="372"/>
      <c r="AK401" s="372"/>
      <c r="AL401" s="372"/>
      <c r="AM401" s="372"/>
      <c r="AN401" s="372"/>
      <c r="AO401" s="372"/>
    </row>
    <row r="402" spans="11:41" s="156" customFormat="1" x14ac:dyDescent="0.2">
      <c r="K402" s="372"/>
      <c r="L402" s="372"/>
      <c r="M402" s="372"/>
      <c r="N402" s="372"/>
      <c r="O402" s="372"/>
      <c r="P402" s="372"/>
      <c r="Q402" s="372"/>
      <c r="R402" s="372"/>
      <c r="S402" s="372"/>
      <c r="T402" s="372"/>
      <c r="U402" s="372"/>
      <c r="V402" s="372"/>
      <c r="W402" s="372"/>
      <c r="X402" s="372"/>
      <c r="Y402" s="372"/>
      <c r="Z402" s="372"/>
      <c r="AA402" s="372"/>
      <c r="AB402" s="372"/>
      <c r="AC402" s="372"/>
      <c r="AD402" s="372"/>
      <c r="AE402" s="372"/>
      <c r="AF402" s="372"/>
      <c r="AG402" s="372"/>
      <c r="AH402" s="372"/>
      <c r="AI402" s="372"/>
      <c r="AJ402" s="372"/>
      <c r="AK402" s="372"/>
      <c r="AL402" s="372"/>
      <c r="AM402" s="372"/>
      <c r="AN402" s="372"/>
      <c r="AO402" s="372"/>
    </row>
    <row r="403" spans="11:41" s="156" customFormat="1" x14ac:dyDescent="0.2">
      <c r="K403" s="372"/>
      <c r="L403" s="372"/>
      <c r="M403" s="372"/>
      <c r="N403" s="372"/>
      <c r="O403" s="372"/>
      <c r="P403" s="372"/>
      <c r="Q403" s="372"/>
      <c r="R403" s="372"/>
      <c r="S403" s="372"/>
      <c r="T403" s="372"/>
      <c r="U403" s="372"/>
      <c r="V403" s="372"/>
      <c r="W403" s="372"/>
      <c r="X403" s="372"/>
      <c r="Y403" s="372"/>
      <c r="Z403" s="372"/>
      <c r="AA403" s="372"/>
      <c r="AB403" s="372"/>
      <c r="AC403" s="372"/>
      <c r="AD403" s="372"/>
      <c r="AE403" s="372"/>
      <c r="AF403" s="372"/>
      <c r="AG403" s="372"/>
      <c r="AH403" s="372"/>
      <c r="AI403" s="372"/>
      <c r="AJ403" s="372"/>
      <c r="AK403" s="372"/>
      <c r="AL403" s="372"/>
      <c r="AM403" s="372"/>
      <c r="AN403" s="372"/>
      <c r="AO403" s="372"/>
    </row>
    <row r="404" spans="11:41" s="156" customFormat="1" x14ac:dyDescent="0.2">
      <c r="K404" s="372"/>
      <c r="L404" s="372"/>
      <c r="M404" s="372"/>
      <c r="N404" s="372"/>
      <c r="O404" s="372"/>
      <c r="P404" s="372"/>
      <c r="Q404" s="372"/>
      <c r="R404" s="372"/>
      <c r="S404" s="372"/>
      <c r="T404" s="372"/>
      <c r="U404" s="372"/>
      <c r="V404" s="372"/>
      <c r="W404" s="372"/>
      <c r="X404" s="372"/>
      <c r="Y404" s="372"/>
      <c r="Z404" s="372"/>
      <c r="AA404" s="372"/>
      <c r="AB404" s="372"/>
      <c r="AC404" s="372"/>
      <c r="AD404" s="372"/>
      <c r="AE404" s="372"/>
      <c r="AF404" s="372"/>
      <c r="AG404" s="372"/>
      <c r="AH404" s="372"/>
      <c r="AI404" s="372"/>
      <c r="AJ404" s="372"/>
      <c r="AK404" s="372"/>
      <c r="AL404" s="372"/>
      <c r="AM404" s="372"/>
      <c r="AN404" s="372"/>
      <c r="AO404" s="372"/>
    </row>
    <row r="405" spans="11:41" s="156" customFormat="1" x14ac:dyDescent="0.2">
      <c r="K405" s="372"/>
      <c r="L405" s="372"/>
      <c r="M405" s="372"/>
      <c r="N405" s="372"/>
      <c r="O405" s="372"/>
      <c r="P405" s="372"/>
      <c r="Q405" s="372"/>
      <c r="R405" s="372"/>
      <c r="S405" s="372"/>
      <c r="T405" s="372"/>
      <c r="U405" s="372"/>
      <c r="V405" s="372"/>
      <c r="W405" s="372"/>
      <c r="X405" s="372"/>
      <c r="Y405" s="372"/>
      <c r="Z405" s="372"/>
      <c r="AA405" s="372"/>
      <c r="AB405" s="372"/>
      <c r="AC405" s="372"/>
      <c r="AD405" s="372"/>
      <c r="AE405" s="372"/>
      <c r="AF405" s="372"/>
      <c r="AG405" s="372"/>
      <c r="AH405" s="372"/>
      <c r="AI405" s="372"/>
      <c r="AJ405" s="372"/>
      <c r="AK405" s="372"/>
      <c r="AL405" s="372"/>
      <c r="AM405" s="372"/>
      <c r="AN405" s="372"/>
      <c r="AO405" s="372"/>
    </row>
    <row r="406" spans="11:41" s="156" customFormat="1" x14ac:dyDescent="0.2">
      <c r="K406" s="372"/>
      <c r="L406" s="372"/>
      <c r="M406" s="372"/>
      <c r="N406" s="372"/>
      <c r="O406" s="372"/>
      <c r="P406" s="372"/>
      <c r="Q406" s="372"/>
      <c r="R406" s="372"/>
      <c r="S406" s="372"/>
      <c r="T406" s="372"/>
      <c r="U406" s="372"/>
      <c r="V406" s="372"/>
      <c r="W406" s="372"/>
      <c r="X406" s="372"/>
      <c r="Y406" s="372"/>
      <c r="Z406" s="372"/>
      <c r="AA406" s="372"/>
      <c r="AB406" s="372"/>
      <c r="AC406" s="372"/>
      <c r="AD406" s="372"/>
      <c r="AE406" s="372"/>
      <c r="AF406" s="372"/>
      <c r="AG406" s="372"/>
      <c r="AH406" s="372"/>
      <c r="AI406" s="372"/>
      <c r="AJ406" s="372"/>
      <c r="AK406" s="372"/>
      <c r="AL406" s="372"/>
      <c r="AM406" s="372"/>
      <c r="AN406" s="372"/>
      <c r="AO406" s="372"/>
    </row>
    <row r="407" spans="11:41" s="156" customFormat="1" x14ac:dyDescent="0.2">
      <c r="K407" s="372"/>
      <c r="L407" s="372"/>
      <c r="M407" s="372"/>
      <c r="N407" s="372"/>
      <c r="O407" s="372"/>
      <c r="P407" s="372"/>
      <c r="Q407" s="372"/>
      <c r="R407" s="372"/>
      <c r="S407" s="372"/>
      <c r="T407" s="372"/>
      <c r="U407" s="372"/>
      <c r="V407" s="372"/>
      <c r="W407" s="372"/>
      <c r="X407" s="372"/>
      <c r="Y407" s="372"/>
      <c r="Z407" s="372"/>
      <c r="AA407" s="372"/>
      <c r="AB407" s="372"/>
      <c r="AC407" s="372"/>
      <c r="AD407" s="372"/>
      <c r="AE407" s="372"/>
      <c r="AF407" s="372"/>
      <c r="AG407" s="372"/>
      <c r="AH407" s="372"/>
      <c r="AI407" s="372"/>
      <c r="AJ407" s="372"/>
      <c r="AK407" s="372"/>
      <c r="AL407" s="372"/>
      <c r="AM407" s="372"/>
      <c r="AN407" s="372"/>
      <c r="AO407" s="372"/>
    </row>
    <row r="408" spans="11:41" s="156" customFormat="1" x14ac:dyDescent="0.2">
      <c r="K408" s="372"/>
      <c r="L408" s="372"/>
      <c r="M408" s="372"/>
      <c r="N408" s="372"/>
      <c r="O408" s="372"/>
      <c r="P408" s="372"/>
      <c r="Q408" s="372"/>
      <c r="R408" s="372"/>
      <c r="S408" s="372"/>
      <c r="T408" s="372"/>
      <c r="U408" s="372"/>
      <c r="V408" s="372"/>
      <c r="W408" s="372"/>
      <c r="X408" s="372"/>
      <c r="Y408" s="372"/>
      <c r="Z408" s="372"/>
      <c r="AA408" s="372"/>
      <c r="AB408" s="372"/>
      <c r="AC408" s="372"/>
      <c r="AD408" s="372"/>
      <c r="AE408" s="372"/>
      <c r="AF408" s="372"/>
      <c r="AG408" s="372"/>
      <c r="AH408" s="372"/>
      <c r="AI408" s="372"/>
      <c r="AJ408" s="372"/>
      <c r="AK408" s="372"/>
      <c r="AL408" s="372"/>
      <c r="AM408" s="372"/>
      <c r="AN408" s="372"/>
      <c r="AO408" s="372"/>
    </row>
    <row r="409" spans="11:41" s="156" customFormat="1" x14ac:dyDescent="0.2">
      <c r="K409" s="372"/>
      <c r="L409" s="372"/>
      <c r="M409" s="372"/>
      <c r="N409" s="372"/>
      <c r="O409" s="372"/>
      <c r="P409" s="372"/>
      <c r="Q409" s="372"/>
      <c r="R409" s="372"/>
      <c r="S409" s="372"/>
      <c r="T409" s="372"/>
      <c r="U409" s="372"/>
      <c r="V409" s="372"/>
      <c r="W409" s="372"/>
      <c r="X409" s="372"/>
      <c r="Y409" s="372"/>
      <c r="Z409" s="372"/>
      <c r="AA409" s="372"/>
      <c r="AB409" s="372"/>
      <c r="AC409" s="372"/>
      <c r="AD409" s="372"/>
      <c r="AE409" s="372"/>
      <c r="AF409" s="372"/>
      <c r="AG409" s="372"/>
      <c r="AH409" s="372"/>
      <c r="AI409" s="372"/>
      <c r="AJ409" s="372"/>
      <c r="AK409" s="372"/>
      <c r="AL409" s="372"/>
      <c r="AM409" s="372"/>
      <c r="AN409" s="372"/>
      <c r="AO409" s="372"/>
    </row>
    <row r="410" spans="11:41" s="156" customFormat="1" x14ac:dyDescent="0.2">
      <c r="K410" s="372"/>
      <c r="L410" s="372"/>
      <c r="M410" s="372"/>
      <c r="N410" s="372"/>
      <c r="O410" s="372"/>
      <c r="P410" s="372"/>
      <c r="Q410" s="372"/>
      <c r="R410" s="372"/>
      <c r="S410" s="372"/>
      <c r="T410" s="372"/>
      <c r="U410" s="372"/>
      <c r="V410" s="372"/>
      <c r="W410" s="372"/>
      <c r="X410" s="372"/>
      <c r="Y410" s="372"/>
      <c r="Z410" s="372"/>
      <c r="AA410" s="372"/>
      <c r="AB410" s="372"/>
      <c r="AC410" s="372"/>
      <c r="AD410" s="372"/>
      <c r="AE410" s="372"/>
      <c r="AF410" s="372"/>
      <c r="AG410" s="372"/>
      <c r="AH410" s="372"/>
      <c r="AI410" s="372"/>
      <c r="AJ410" s="372"/>
      <c r="AK410" s="372"/>
      <c r="AL410" s="372"/>
      <c r="AM410" s="372"/>
      <c r="AN410" s="372"/>
      <c r="AO410" s="372"/>
    </row>
    <row r="411" spans="11:41" s="156" customFormat="1" x14ac:dyDescent="0.2">
      <c r="K411" s="372"/>
      <c r="L411" s="372"/>
      <c r="M411" s="372"/>
      <c r="N411" s="372"/>
      <c r="O411" s="372"/>
      <c r="P411" s="372"/>
      <c r="Q411" s="372"/>
      <c r="R411" s="372"/>
      <c r="S411" s="372"/>
      <c r="T411" s="372"/>
      <c r="U411" s="372"/>
      <c r="V411" s="372"/>
      <c r="W411" s="372"/>
      <c r="X411" s="372"/>
      <c r="Y411" s="372"/>
      <c r="Z411" s="372"/>
      <c r="AA411" s="372"/>
      <c r="AB411" s="372"/>
      <c r="AC411" s="372"/>
      <c r="AD411" s="372"/>
      <c r="AE411" s="372"/>
      <c r="AF411" s="372"/>
      <c r="AG411" s="372"/>
      <c r="AH411" s="372"/>
      <c r="AI411" s="372"/>
      <c r="AJ411" s="372"/>
      <c r="AK411" s="372"/>
      <c r="AL411" s="372"/>
      <c r="AM411" s="372"/>
      <c r="AN411" s="372"/>
      <c r="AO411" s="372"/>
    </row>
    <row r="412" spans="11:41" s="156" customFormat="1" x14ac:dyDescent="0.2">
      <c r="K412" s="372"/>
      <c r="L412" s="372"/>
      <c r="M412" s="372"/>
      <c r="N412" s="372"/>
      <c r="O412" s="372"/>
      <c r="P412" s="372"/>
      <c r="Q412" s="372"/>
      <c r="R412" s="372"/>
      <c r="S412" s="372"/>
      <c r="T412" s="372"/>
      <c r="U412" s="372"/>
      <c r="V412" s="372"/>
      <c r="W412" s="372"/>
      <c r="X412" s="372"/>
      <c r="Y412" s="372"/>
      <c r="Z412" s="372"/>
      <c r="AA412" s="372"/>
      <c r="AB412" s="372"/>
      <c r="AC412" s="372"/>
      <c r="AD412" s="372"/>
      <c r="AE412" s="372"/>
      <c r="AF412" s="372"/>
      <c r="AG412" s="372"/>
      <c r="AH412" s="372"/>
      <c r="AI412" s="372"/>
      <c r="AJ412" s="372"/>
      <c r="AK412" s="372"/>
      <c r="AL412" s="372"/>
      <c r="AM412" s="372"/>
      <c r="AN412" s="372"/>
      <c r="AO412" s="372"/>
    </row>
    <row r="413" spans="11:41" s="156" customFormat="1" x14ac:dyDescent="0.2">
      <c r="K413" s="372"/>
      <c r="L413" s="372"/>
      <c r="M413" s="372"/>
      <c r="N413" s="372"/>
      <c r="O413" s="372"/>
      <c r="P413" s="372"/>
      <c r="Q413" s="372"/>
      <c r="R413" s="372"/>
      <c r="S413" s="372"/>
      <c r="T413" s="372"/>
      <c r="U413" s="372"/>
      <c r="V413" s="372"/>
      <c r="W413" s="372"/>
      <c r="X413" s="372"/>
      <c r="Y413" s="372"/>
      <c r="Z413" s="372"/>
      <c r="AA413" s="372"/>
      <c r="AB413" s="372"/>
      <c r="AC413" s="372"/>
      <c r="AD413" s="372"/>
      <c r="AE413" s="372"/>
      <c r="AF413" s="372"/>
      <c r="AG413" s="372"/>
      <c r="AH413" s="372"/>
      <c r="AI413" s="372"/>
      <c r="AJ413" s="372"/>
      <c r="AK413" s="372"/>
      <c r="AL413" s="372"/>
      <c r="AM413" s="372"/>
      <c r="AN413" s="372"/>
      <c r="AO413" s="372"/>
    </row>
    <row r="414" spans="11:41" s="156" customFormat="1" x14ac:dyDescent="0.2">
      <c r="K414" s="372"/>
      <c r="L414" s="372"/>
      <c r="M414" s="372"/>
      <c r="N414" s="372"/>
      <c r="O414" s="372"/>
      <c r="P414" s="372"/>
      <c r="Q414" s="372"/>
      <c r="R414" s="372"/>
      <c r="S414" s="372"/>
      <c r="T414" s="372"/>
      <c r="U414" s="372"/>
      <c r="V414" s="372"/>
      <c r="W414" s="372"/>
      <c r="X414" s="372"/>
      <c r="Y414" s="372"/>
      <c r="Z414" s="372"/>
      <c r="AA414" s="372"/>
      <c r="AB414" s="372"/>
      <c r="AC414" s="372"/>
      <c r="AD414" s="372"/>
      <c r="AE414" s="372"/>
      <c r="AF414" s="372"/>
      <c r="AG414" s="372"/>
      <c r="AH414" s="372"/>
      <c r="AI414" s="372"/>
      <c r="AJ414" s="372"/>
      <c r="AK414" s="372"/>
      <c r="AL414" s="372"/>
      <c r="AM414" s="372"/>
      <c r="AN414" s="372"/>
      <c r="AO414" s="372"/>
    </row>
    <row r="415" spans="11:41" s="156" customFormat="1" x14ac:dyDescent="0.2">
      <c r="K415" s="372"/>
      <c r="L415" s="372"/>
      <c r="M415" s="372"/>
      <c r="N415" s="372"/>
      <c r="O415" s="372"/>
      <c r="P415" s="372"/>
      <c r="Q415" s="372"/>
      <c r="R415" s="372"/>
      <c r="S415" s="372"/>
      <c r="T415" s="372"/>
      <c r="U415" s="372"/>
      <c r="V415" s="372"/>
      <c r="W415" s="372"/>
      <c r="X415" s="372"/>
      <c r="Y415" s="372"/>
      <c r="Z415" s="372"/>
      <c r="AA415" s="372"/>
      <c r="AB415" s="372"/>
      <c r="AC415" s="372"/>
      <c r="AD415" s="372"/>
      <c r="AE415" s="372"/>
      <c r="AF415" s="372"/>
      <c r="AG415" s="372"/>
      <c r="AH415" s="372"/>
      <c r="AI415" s="372"/>
      <c r="AJ415" s="372"/>
      <c r="AK415" s="372"/>
      <c r="AL415" s="372"/>
      <c r="AM415" s="372"/>
      <c r="AN415" s="372"/>
      <c r="AO415" s="372"/>
    </row>
    <row r="416" spans="11:41" s="156" customFormat="1" x14ac:dyDescent="0.2">
      <c r="K416" s="372"/>
      <c r="L416" s="372"/>
      <c r="M416" s="372"/>
      <c r="N416" s="372"/>
      <c r="O416" s="372"/>
      <c r="P416" s="372"/>
      <c r="Q416" s="372"/>
      <c r="R416" s="372"/>
      <c r="S416" s="372"/>
      <c r="T416" s="372"/>
      <c r="U416" s="372"/>
      <c r="V416" s="372"/>
      <c r="W416" s="372"/>
      <c r="X416" s="372"/>
      <c r="Y416" s="372"/>
      <c r="Z416" s="372"/>
      <c r="AA416" s="372"/>
      <c r="AB416" s="372"/>
      <c r="AC416" s="372"/>
      <c r="AD416" s="372"/>
      <c r="AE416" s="372"/>
      <c r="AF416" s="372"/>
      <c r="AG416" s="372"/>
      <c r="AH416" s="372"/>
      <c r="AI416" s="372"/>
      <c r="AJ416" s="372"/>
      <c r="AK416" s="372"/>
      <c r="AL416" s="372"/>
      <c r="AM416" s="372"/>
      <c r="AN416" s="372"/>
      <c r="AO416" s="372"/>
    </row>
    <row r="417" spans="11:41" s="156" customFormat="1" x14ac:dyDescent="0.2">
      <c r="K417" s="372"/>
      <c r="L417" s="372"/>
      <c r="M417" s="372"/>
      <c r="N417" s="372"/>
      <c r="O417" s="372"/>
      <c r="P417" s="372"/>
      <c r="Q417" s="372"/>
      <c r="R417" s="372"/>
      <c r="S417" s="372"/>
      <c r="T417" s="372"/>
      <c r="U417" s="372"/>
      <c r="V417" s="372"/>
      <c r="W417" s="372"/>
      <c r="X417" s="372"/>
      <c r="Y417" s="372"/>
      <c r="Z417" s="372"/>
      <c r="AA417" s="372"/>
      <c r="AB417" s="372"/>
      <c r="AC417" s="372"/>
      <c r="AD417" s="372"/>
      <c r="AE417" s="372"/>
      <c r="AF417" s="372"/>
      <c r="AG417" s="372"/>
      <c r="AH417" s="372"/>
      <c r="AI417" s="372"/>
      <c r="AJ417" s="372"/>
      <c r="AK417" s="372"/>
      <c r="AL417" s="372"/>
      <c r="AM417" s="372"/>
      <c r="AN417" s="372"/>
      <c r="AO417" s="372"/>
    </row>
    <row r="418" spans="11:41" s="156" customFormat="1" x14ac:dyDescent="0.2">
      <c r="K418" s="372"/>
      <c r="L418" s="372"/>
      <c r="M418" s="372"/>
      <c r="N418" s="372"/>
      <c r="O418" s="372"/>
      <c r="P418" s="372"/>
      <c r="Q418" s="372"/>
      <c r="R418" s="372"/>
      <c r="S418" s="372"/>
      <c r="T418" s="372"/>
      <c r="U418" s="372"/>
      <c r="V418" s="372"/>
      <c r="W418" s="372"/>
      <c r="X418" s="372"/>
      <c r="Y418" s="372"/>
      <c r="Z418" s="372"/>
      <c r="AA418" s="372"/>
      <c r="AB418" s="372"/>
      <c r="AC418" s="372"/>
      <c r="AD418" s="372"/>
      <c r="AE418" s="372"/>
      <c r="AF418" s="372"/>
      <c r="AG418" s="372"/>
      <c r="AH418" s="372"/>
      <c r="AI418" s="372"/>
      <c r="AJ418" s="372"/>
      <c r="AK418" s="372"/>
      <c r="AL418" s="372"/>
      <c r="AM418" s="372"/>
      <c r="AN418" s="372"/>
      <c r="AO418" s="372"/>
    </row>
    <row r="419" spans="11:41" s="156" customFormat="1" x14ac:dyDescent="0.2">
      <c r="K419" s="372"/>
      <c r="L419" s="372"/>
      <c r="M419" s="372"/>
      <c r="N419" s="372"/>
      <c r="O419" s="372"/>
      <c r="P419" s="372"/>
      <c r="Q419" s="372"/>
      <c r="R419" s="372"/>
      <c r="S419" s="372"/>
      <c r="T419" s="372"/>
      <c r="U419" s="372"/>
      <c r="V419" s="372"/>
      <c r="W419" s="372"/>
      <c r="X419" s="372"/>
      <c r="Y419" s="372"/>
      <c r="Z419" s="372"/>
      <c r="AA419" s="372"/>
      <c r="AB419" s="372"/>
      <c r="AC419" s="372"/>
      <c r="AD419" s="372"/>
      <c r="AE419" s="372"/>
      <c r="AF419" s="372"/>
      <c r="AG419" s="372"/>
      <c r="AH419" s="372"/>
      <c r="AI419" s="372"/>
      <c r="AJ419" s="372"/>
      <c r="AK419" s="372"/>
      <c r="AL419" s="372"/>
      <c r="AM419" s="372"/>
      <c r="AN419" s="372"/>
      <c r="AO419" s="372"/>
    </row>
    <row r="420" spans="11:41" s="156" customFormat="1" x14ac:dyDescent="0.2">
      <c r="K420" s="372"/>
      <c r="L420" s="372"/>
      <c r="M420" s="372"/>
      <c r="N420" s="372"/>
      <c r="O420" s="372"/>
      <c r="P420" s="372"/>
      <c r="Q420" s="372"/>
      <c r="R420" s="372"/>
      <c r="S420" s="372"/>
      <c r="T420" s="372"/>
      <c r="U420" s="372"/>
      <c r="V420" s="372"/>
      <c r="W420" s="372"/>
      <c r="X420" s="372"/>
      <c r="Y420" s="372"/>
      <c r="Z420" s="372"/>
      <c r="AA420" s="372"/>
      <c r="AB420" s="372"/>
      <c r="AC420" s="372"/>
      <c r="AD420" s="372"/>
      <c r="AE420" s="372"/>
      <c r="AF420" s="372"/>
      <c r="AG420" s="372"/>
      <c r="AH420" s="372"/>
      <c r="AI420" s="372"/>
      <c r="AJ420" s="372"/>
      <c r="AK420" s="372"/>
      <c r="AL420" s="372"/>
      <c r="AM420" s="372"/>
      <c r="AN420" s="372"/>
      <c r="AO420" s="372"/>
    </row>
    <row r="421" spans="11:41" s="156" customFormat="1" x14ac:dyDescent="0.2">
      <c r="K421" s="372"/>
      <c r="L421" s="372"/>
      <c r="M421" s="372"/>
      <c r="N421" s="372"/>
      <c r="O421" s="372"/>
      <c r="P421" s="372"/>
      <c r="Q421" s="372"/>
      <c r="R421" s="372"/>
      <c r="S421" s="372"/>
      <c r="T421" s="372"/>
      <c r="U421" s="372"/>
      <c r="V421" s="372"/>
      <c r="W421" s="372"/>
      <c r="X421" s="372"/>
      <c r="Y421" s="372"/>
      <c r="Z421" s="372"/>
      <c r="AA421" s="372"/>
      <c r="AB421" s="372"/>
      <c r="AC421" s="372"/>
      <c r="AD421" s="372"/>
      <c r="AE421" s="372"/>
      <c r="AF421" s="372"/>
      <c r="AG421" s="372"/>
      <c r="AH421" s="372"/>
      <c r="AI421" s="372"/>
      <c r="AJ421" s="372"/>
      <c r="AK421" s="372"/>
      <c r="AL421" s="372"/>
      <c r="AM421" s="372"/>
      <c r="AN421" s="372"/>
      <c r="AO421" s="372"/>
    </row>
    <row r="422" spans="11:41" s="156" customFormat="1" x14ac:dyDescent="0.2">
      <c r="K422" s="372"/>
      <c r="L422" s="372"/>
      <c r="M422" s="372"/>
      <c r="N422" s="372"/>
      <c r="O422" s="372"/>
      <c r="P422" s="372"/>
      <c r="Q422" s="372"/>
      <c r="R422" s="372"/>
      <c r="S422" s="372"/>
      <c r="T422" s="372"/>
      <c r="U422" s="372"/>
      <c r="V422" s="372"/>
      <c r="W422" s="372"/>
      <c r="X422" s="372"/>
      <c r="Y422" s="372"/>
      <c r="Z422" s="372"/>
      <c r="AA422" s="372"/>
      <c r="AB422" s="372"/>
      <c r="AC422" s="372"/>
      <c r="AD422" s="372"/>
      <c r="AE422" s="372"/>
      <c r="AF422" s="372"/>
      <c r="AG422" s="372"/>
      <c r="AH422" s="372"/>
      <c r="AI422" s="372"/>
      <c r="AJ422" s="372"/>
      <c r="AK422" s="372"/>
      <c r="AL422" s="372"/>
      <c r="AM422" s="372"/>
      <c r="AN422" s="372"/>
      <c r="AO422" s="372"/>
    </row>
    <row r="423" spans="11:41" s="156" customFormat="1" x14ac:dyDescent="0.2">
      <c r="K423" s="372"/>
      <c r="L423" s="372"/>
      <c r="M423" s="372"/>
      <c r="N423" s="372"/>
      <c r="O423" s="372"/>
      <c r="P423" s="372"/>
      <c r="Q423" s="372"/>
      <c r="R423" s="372"/>
      <c r="S423" s="372"/>
      <c r="T423" s="372"/>
      <c r="U423" s="372"/>
      <c r="V423" s="372"/>
      <c r="W423" s="372"/>
      <c r="X423" s="372"/>
      <c r="Y423" s="372"/>
      <c r="Z423" s="372"/>
      <c r="AA423" s="372"/>
      <c r="AB423" s="372"/>
      <c r="AC423" s="372"/>
      <c r="AD423" s="372"/>
      <c r="AE423" s="372"/>
      <c r="AF423" s="372"/>
      <c r="AG423" s="372"/>
      <c r="AH423" s="372"/>
      <c r="AI423" s="372"/>
      <c r="AJ423" s="372"/>
      <c r="AK423" s="372"/>
      <c r="AL423" s="372"/>
      <c r="AM423" s="372"/>
      <c r="AN423" s="372"/>
      <c r="AO423" s="372"/>
    </row>
    <row r="424" spans="11:41" s="156" customFormat="1" x14ac:dyDescent="0.2">
      <c r="K424" s="372"/>
      <c r="L424" s="372"/>
      <c r="M424" s="372"/>
      <c r="N424" s="372"/>
      <c r="O424" s="372"/>
      <c r="P424" s="372"/>
      <c r="Q424" s="372"/>
      <c r="R424" s="372"/>
      <c r="S424" s="372"/>
      <c r="T424" s="372"/>
      <c r="U424" s="372"/>
      <c r="V424" s="372"/>
      <c r="W424" s="372"/>
      <c r="X424" s="372"/>
      <c r="Y424" s="372"/>
      <c r="Z424" s="372"/>
      <c r="AA424" s="372"/>
      <c r="AB424" s="372"/>
      <c r="AC424" s="372"/>
      <c r="AD424" s="372"/>
      <c r="AE424" s="372"/>
      <c r="AF424" s="372"/>
      <c r="AG424" s="372"/>
      <c r="AH424" s="372"/>
      <c r="AI424" s="372"/>
      <c r="AJ424" s="372"/>
      <c r="AK424" s="372"/>
      <c r="AL424" s="372"/>
      <c r="AM424" s="372"/>
      <c r="AN424" s="372"/>
      <c r="AO424" s="372"/>
    </row>
    <row r="425" spans="11:41" s="156" customFormat="1" x14ac:dyDescent="0.2">
      <c r="K425" s="372"/>
      <c r="L425" s="372"/>
      <c r="M425" s="372"/>
      <c r="N425" s="372"/>
      <c r="O425" s="372"/>
      <c r="P425" s="372"/>
      <c r="Q425" s="372"/>
      <c r="R425" s="372"/>
      <c r="S425" s="372"/>
      <c r="T425" s="372"/>
      <c r="U425" s="372"/>
      <c r="V425" s="372"/>
      <c r="W425" s="372"/>
      <c r="X425" s="372"/>
      <c r="Y425" s="372"/>
      <c r="Z425" s="372"/>
      <c r="AA425" s="372"/>
      <c r="AB425" s="372"/>
      <c r="AC425" s="372"/>
      <c r="AD425" s="372"/>
      <c r="AE425" s="372"/>
      <c r="AF425" s="372"/>
      <c r="AG425" s="372"/>
      <c r="AH425" s="372"/>
      <c r="AI425" s="372"/>
      <c r="AJ425" s="372"/>
      <c r="AK425" s="372"/>
      <c r="AL425" s="372"/>
      <c r="AM425" s="372"/>
      <c r="AN425" s="372"/>
      <c r="AO425" s="372"/>
    </row>
    <row r="426" spans="11:41" s="156" customFormat="1" x14ac:dyDescent="0.2">
      <c r="K426" s="372"/>
      <c r="L426" s="372"/>
      <c r="M426" s="372"/>
      <c r="N426" s="372"/>
      <c r="O426" s="372"/>
      <c r="P426" s="372"/>
      <c r="Q426" s="372"/>
      <c r="R426" s="372"/>
      <c r="S426" s="372"/>
      <c r="T426" s="372"/>
      <c r="U426" s="372"/>
      <c r="V426" s="372"/>
      <c r="W426" s="372"/>
      <c r="X426" s="372"/>
      <c r="Y426" s="372"/>
      <c r="Z426" s="372"/>
      <c r="AA426" s="372"/>
      <c r="AB426" s="372"/>
      <c r="AC426" s="372"/>
      <c r="AD426" s="372"/>
      <c r="AE426" s="372"/>
      <c r="AF426" s="372"/>
      <c r="AG426" s="372"/>
      <c r="AH426" s="372"/>
      <c r="AI426" s="372"/>
      <c r="AJ426" s="372"/>
      <c r="AK426" s="372"/>
      <c r="AL426" s="372"/>
      <c r="AM426" s="372"/>
      <c r="AN426" s="372"/>
      <c r="AO426" s="372"/>
    </row>
    <row r="427" spans="11:41" s="156" customFormat="1" x14ac:dyDescent="0.2">
      <c r="K427" s="372"/>
      <c r="L427" s="372"/>
      <c r="M427" s="372"/>
      <c r="N427" s="372"/>
      <c r="O427" s="372"/>
      <c r="P427" s="372"/>
      <c r="Q427" s="372"/>
      <c r="R427" s="372"/>
      <c r="S427" s="372"/>
      <c r="T427" s="372"/>
      <c r="U427" s="372"/>
      <c r="V427" s="372"/>
      <c r="W427" s="372"/>
      <c r="X427" s="372"/>
      <c r="Y427" s="372"/>
      <c r="Z427" s="372"/>
      <c r="AA427" s="372"/>
      <c r="AB427" s="372"/>
      <c r="AC427" s="372"/>
      <c r="AD427" s="372"/>
      <c r="AE427" s="372"/>
      <c r="AF427" s="372"/>
      <c r="AG427" s="372"/>
      <c r="AH427" s="372"/>
      <c r="AI427" s="372"/>
      <c r="AJ427" s="372"/>
      <c r="AK427" s="372"/>
      <c r="AL427" s="372"/>
      <c r="AM427" s="372"/>
      <c r="AN427" s="372"/>
      <c r="AO427" s="372"/>
    </row>
    <row r="428" spans="11:41" s="156" customFormat="1" x14ac:dyDescent="0.2">
      <c r="K428" s="372"/>
      <c r="L428" s="372"/>
      <c r="M428" s="372"/>
      <c r="N428" s="372"/>
      <c r="O428" s="372"/>
      <c r="P428" s="372"/>
      <c r="Q428" s="372"/>
      <c r="R428" s="372"/>
      <c r="S428" s="372"/>
      <c r="T428" s="372"/>
      <c r="U428" s="372"/>
      <c r="V428" s="372"/>
      <c r="W428" s="372"/>
      <c r="X428" s="372"/>
      <c r="Y428" s="372"/>
      <c r="Z428" s="372"/>
      <c r="AA428" s="372"/>
      <c r="AB428" s="372"/>
      <c r="AC428" s="372"/>
      <c r="AD428" s="372"/>
      <c r="AE428" s="372"/>
      <c r="AF428" s="372"/>
      <c r="AG428" s="372"/>
      <c r="AH428" s="372"/>
      <c r="AI428" s="372"/>
      <c r="AJ428" s="372"/>
      <c r="AK428" s="372"/>
      <c r="AL428" s="372"/>
      <c r="AM428" s="372"/>
      <c r="AN428" s="372"/>
      <c r="AO428" s="372"/>
    </row>
    <row r="429" spans="11:41" s="156" customFormat="1" x14ac:dyDescent="0.2">
      <c r="K429" s="372"/>
      <c r="L429" s="372"/>
      <c r="M429" s="372"/>
      <c r="N429" s="372"/>
      <c r="O429" s="372"/>
      <c r="P429" s="372"/>
      <c r="Q429" s="372"/>
      <c r="R429" s="372"/>
      <c r="S429" s="372"/>
      <c r="T429" s="372"/>
      <c r="U429" s="372"/>
      <c r="V429" s="372"/>
      <c r="W429" s="372"/>
      <c r="X429" s="372"/>
      <c r="Y429" s="372"/>
      <c r="Z429" s="372"/>
      <c r="AA429" s="372"/>
      <c r="AB429" s="372"/>
      <c r="AC429" s="372"/>
      <c r="AD429" s="372"/>
      <c r="AE429" s="372"/>
      <c r="AF429" s="372"/>
      <c r="AG429" s="372"/>
      <c r="AH429" s="372"/>
      <c r="AI429" s="372"/>
      <c r="AJ429" s="372"/>
      <c r="AK429" s="372"/>
      <c r="AL429" s="372"/>
      <c r="AM429" s="372"/>
      <c r="AN429" s="372"/>
      <c r="AO429" s="372"/>
    </row>
    <row r="430" spans="11:41" s="156" customFormat="1" x14ac:dyDescent="0.2">
      <c r="K430" s="372"/>
      <c r="L430" s="372"/>
      <c r="M430" s="372"/>
      <c r="N430" s="372"/>
      <c r="O430" s="372"/>
      <c r="P430" s="372"/>
      <c r="Q430" s="372"/>
      <c r="R430" s="372"/>
      <c r="S430" s="372"/>
      <c r="T430" s="372"/>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row>
    <row r="431" spans="11:41" s="156" customFormat="1" x14ac:dyDescent="0.2">
      <c r="K431" s="372"/>
      <c r="L431" s="372"/>
      <c r="M431" s="372"/>
      <c r="N431" s="372"/>
      <c r="O431" s="372"/>
      <c r="P431" s="372"/>
      <c r="Q431" s="372"/>
      <c r="R431" s="372"/>
      <c r="S431" s="372"/>
      <c r="T431" s="372"/>
      <c r="U431" s="372"/>
      <c r="V431" s="372"/>
      <c r="W431" s="372"/>
      <c r="X431" s="372"/>
      <c r="Y431" s="372"/>
      <c r="Z431" s="372"/>
      <c r="AA431" s="372"/>
      <c r="AB431" s="372"/>
      <c r="AC431" s="372"/>
      <c r="AD431" s="372"/>
      <c r="AE431" s="372"/>
      <c r="AF431" s="372"/>
      <c r="AG431" s="372"/>
      <c r="AH431" s="372"/>
      <c r="AI431" s="372"/>
      <c r="AJ431" s="372"/>
      <c r="AK431" s="372"/>
      <c r="AL431" s="372"/>
      <c r="AM431" s="372"/>
      <c r="AN431" s="372"/>
      <c r="AO431" s="372"/>
    </row>
    <row r="432" spans="11:41" s="156" customFormat="1" x14ac:dyDescent="0.2">
      <c r="K432" s="372"/>
      <c r="L432" s="372"/>
      <c r="M432" s="372"/>
      <c r="N432" s="372"/>
      <c r="O432" s="372"/>
      <c r="P432" s="372"/>
      <c r="Q432" s="372"/>
      <c r="R432" s="372"/>
      <c r="S432" s="372"/>
      <c r="T432" s="372"/>
      <c r="U432" s="372"/>
      <c r="V432" s="372"/>
      <c r="W432" s="372"/>
      <c r="X432" s="372"/>
      <c r="Y432" s="372"/>
      <c r="Z432" s="372"/>
      <c r="AA432" s="372"/>
      <c r="AB432" s="372"/>
      <c r="AC432" s="372"/>
      <c r="AD432" s="372"/>
      <c r="AE432" s="372"/>
      <c r="AF432" s="372"/>
      <c r="AG432" s="372"/>
      <c r="AH432" s="372"/>
      <c r="AI432" s="372"/>
      <c r="AJ432" s="372"/>
      <c r="AK432" s="372"/>
      <c r="AL432" s="372"/>
      <c r="AM432" s="372"/>
      <c r="AN432" s="372"/>
      <c r="AO432" s="372"/>
    </row>
    <row r="433" spans="11:41" s="156" customFormat="1" x14ac:dyDescent="0.2">
      <c r="K433" s="372"/>
      <c r="L433" s="372"/>
      <c r="M433" s="372"/>
      <c r="N433" s="372"/>
      <c r="O433" s="372"/>
      <c r="P433" s="372"/>
      <c r="Q433" s="372"/>
      <c r="R433" s="372"/>
      <c r="S433" s="372"/>
      <c r="T433" s="372"/>
      <c r="U433" s="372"/>
      <c r="V433" s="372"/>
      <c r="W433" s="372"/>
      <c r="X433" s="372"/>
      <c r="Y433" s="372"/>
      <c r="Z433" s="372"/>
      <c r="AA433" s="372"/>
      <c r="AB433" s="372"/>
      <c r="AC433" s="372"/>
      <c r="AD433" s="372"/>
      <c r="AE433" s="372"/>
      <c r="AF433" s="372"/>
      <c r="AG433" s="372"/>
      <c r="AH433" s="372"/>
      <c r="AI433" s="372"/>
      <c r="AJ433" s="372"/>
      <c r="AK433" s="372"/>
      <c r="AL433" s="372"/>
      <c r="AM433" s="372"/>
      <c r="AN433" s="372"/>
      <c r="AO433" s="372"/>
    </row>
    <row r="434" spans="11:41" s="156" customFormat="1" x14ac:dyDescent="0.2">
      <c r="K434" s="372"/>
      <c r="L434" s="372"/>
      <c r="M434" s="372"/>
      <c r="N434" s="372"/>
      <c r="O434" s="372"/>
      <c r="P434" s="372"/>
      <c r="Q434" s="372"/>
      <c r="R434" s="372"/>
      <c r="S434" s="372"/>
      <c r="T434" s="372"/>
      <c r="U434" s="372"/>
      <c r="V434" s="372"/>
      <c r="W434" s="372"/>
      <c r="X434" s="372"/>
      <c r="Y434" s="372"/>
      <c r="Z434" s="372"/>
      <c r="AA434" s="372"/>
      <c r="AB434" s="372"/>
      <c r="AC434" s="372"/>
      <c r="AD434" s="372"/>
      <c r="AE434" s="372"/>
      <c r="AF434" s="372"/>
      <c r="AG434" s="372"/>
      <c r="AH434" s="372"/>
      <c r="AI434" s="372"/>
      <c r="AJ434" s="372"/>
      <c r="AK434" s="372"/>
      <c r="AL434" s="372"/>
      <c r="AM434" s="372"/>
      <c r="AN434" s="372"/>
      <c r="AO434" s="372"/>
    </row>
    <row r="435" spans="11:41" s="156" customFormat="1" x14ac:dyDescent="0.2">
      <c r="K435" s="372"/>
      <c r="L435" s="372"/>
      <c r="M435" s="372"/>
      <c r="N435" s="372"/>
      <c r="O435" s="372"/>
      <c r="P435" s="372"/>
      <c r="Q435" s="372"/>
      <c r="R435" s="372"/>
      <c r="S435" s="372"/>
      <c r="T435" s="372"/>
      <c r="U435" s="372"/>
      <c r="V435" s="372"/>
      <c r="W435" s="372"/>
      <c r="X435" s="372"/>
      <c r="Y435" s="372"/>
      <c r="Z435" s="372"/>
      <c r="AA435" s="372"/>
      <c r="AB435" s="372"/>
      <c r="AC435" s="372"/>
      <c r="AD435" s="372"/>
      <c r="AE435" s="372"/>
      <c r="AF435" s="372"/>
      <c r="AG435" s="372"/>
      <c r="AH435" s="372"/>
      <c r="AI435" s="372"/>
      <c r="AJ435" s="372"/>
      <c r="AK435" s="372"/>
      <c r="AL435" s="372"/>
      <c r="AM435" s="372"/>
      <c r="AN435" s="372"/>
      <c r="AO435" s="372"/>
    </row>
    <row r="436" spans="11:41" s="156" customFormat="1" x14ac:dyDescent="0.2">
      <c r="K436" s="372"/>
      <c r="L436" s="372"/>
      <c r="M436" s="372"/>
      <c r="N436" s="372"/>
      <c r="O436" s="372"/>
      <c r="P436" s="372"/>
      <c r="Q436" s="372"/>
      <c r="R436" s="372"/>
      <c r="S436" s="372"/>
      <c r="T436" s="372"/>
      <c r="U436" s="372"/>
      <c r="V436" s="372"/>
      <c r="W436" s="372"/>
      <c r="X436" s="372"/>
      <c r="Y436" s="372"/>
      <c r="Z436" s="372"/>
      <c r="AA436" s="372"/>
      <c r="AB436" s="372"/>
      <c r="AC436" s="372"/>
      <c r="AD436" s="372"/>
      <c r="AE436" s="372"/>
      <c r="AF436" s="372"/>
      <c r="AG436" s="372"/>
      <c r="AH436" s="372"/>
      <c r="AI436" s="372"/>
      <c r="AJ436" s="372"/>
      <c r="AK436" s="372"/>
      <c r="AL436" s="372"/>
      <c r="AM436" s="372"/>
      <c r="AN436" s="372"/>
      <c r="AO436" s="372"/>
    </row>
    <row r="437" spans="11:41" s="156" customFormat="1" x14ac:dyDescent="0.2">
      <c r="K437" s="372"/>
      <c r="L437" s="372"/>
      <c r="M437" s="372"/>
      <c r="N437" s="372"/>
      <c r="O437" s="372"/>
      <c r="P437" s="372"/>
      <c r="Q437" s="372"/>
      <c r="R437" s="372"/>
      <c r="S437" s="372"/>
      <c r="T437" s="372"/>
      <c r="U437" s="372"/>
      <c r="V437" s="372"/>
      <c r="W437" s="372"/>
      <c r="X437" s="372"/>
      <c r="Y437" s="372"/>
      <c r="Z437" s="372"/>
      <c r="AA437" s="372"/>
      <c r="AB437" s="372"/>
      <c r="AC437" s="372"/>
      <c r="AD437" s="372"/>
      <c r="AE437" s="372"/>
      <c r="AF437" s="372"/>
      <c r="AG437" s="372"/>
      <c r="AH437" s="372"/>
      <c r="AI437" s="372"/>
      <c r="AJ437" s="372"/>
      <c r="AK437" s="372"/>
      <c r="AL437" s="372"/>
      <c r="AM437" s="372"/>
      <c r="AN437" s="372"/>
      <c r="AO437" s="372"/>
    </row>
    <row r="438" spans="11:41" s="156" customFormat="1" x14ac:dyDescent="0.2">
      <c r="K438" s="372"/>
      <c r="L438" s="372"/>
      <c r="M438" s="372"/>
      <c r="N438" s="372"/>
      <c r="O438" s="372"/>
      <c r="P438" s="372"/>
      <c r="Q438" s="372"/>
      <c r="R438" s="372"/>
      <c r="S438" s="372"/>
      <c r="T438" s="372"/>
      <c r="U438" s="372"/>
      <c r="V438" s="372"/>
      <c r="W438" s="372"/>
      <c r="X438" s="372"/>
      <c r="Y438" s="372"/>
      <c r="Z438" s="372"/>
      <c r="AA438" s="372"/>
      <c r="AB438" s="372"/>
      <c r="AC438" s="372"/>
      <c r="AD438" s="372"/>
      <c r="AE438" s="372"/>
      <c r="AF438" s="372"/>
      <c r="AG438" s="372"/>
      <c r="AH438" s="372"/>
      <c r="AI438" s="372"/>
      <c r="AJ438" s="372"/>
      <c r="AK438" s="372"/>
      <c r="AL438" s="372"/>
      <c r="AM438" s="372"/>
      <c r="AN438" s="372"/>
      <c r="AO438" s="372"/>
    </row>
    <row r="439" spans="11:41" s="156" customFormat="1" x14ac:dyDescent="0.2">
      <c r="K439" s="372"/>
      <c r="L439" s="372"/>
      <c r="M439" s="372"/>
      <c r="N439" s="372"/>
      <c r="O439" s="372"/>
      <c r="P439" s="372"/>
      <c r="Q439" s="372"/>
      <c r="R439" s="372"/>
      <c r="S439" s="372"/>
      <c r="T439" s="372"/>
      <c r="U439" s="372"/>
      <c r="V439" s="372"/>
      <c r="W439" s="372"/>
      <c r="X439" s="372"/>
      <c r="Y439" s="372"/>
      <c r="Z439" s="372"/>
      <c r="AA439" s="372"/>
      <c r="AB439" s="372"/>
      <c r="AC439" s="372"/>
      <c r="AD439" s="372"/>
      <c r="AE439" s="372"/>
      <c r="AF439" s="372"/>
      <c r="AG439" s="372"/>
      <c r="AH439" s="372"/>
      <c r="AI439" s="372"/>
      <c r="AJ439" s="372"/>
      <c r="AK439" s="372"/>
      <c r="AL439" s="372"/>
      <c r="AM439" s="372"/>
      <c r="AN439" s="372"/>
      <c r="AO439" s="372"/>
    </row>
    <row r="440" spans="11:41" s="156" customFormat="1" x14ac:dyDescent="0.2">
      <c r="K440" s="372"/>
      <c r="L440" s="372"/>
      <c r="M440" s="372"/>
      <c r="N440" s="372"/>
      <c r="O440" s="372"/>
      <c r="P440" s="372"/>
      <c r="Q440" s="372"/>
      <c r="R440" s="372"/>
      <c r="S440" s="372"/>
      <c r="T440" s="372"/>
      <c r="U440" s="372"/>
      <c r="V440" s="372"/>
      <c r="W440" s="372"/>
      <c r="X440" s="372"/>
      <c r="Y440" s="372"/>
      <c r="Z440" s="372"/>
      <c r="AA440" s="372"/>
      <c r="AB440" s="372"/>
      <c r="AC440" s="372"/>
      <c r="AD440" s="372"/>
      <c r="AE440" s="372"/>
      <c r="AF440" s="372"/>
      <c r="AG440" s="372"/>
      <c r="AH440" s="372"/>
      <c r="AI440" s="372"/>
      <c r="AJ440" s="372"/>
      <c r="AK440" s="372"/>
      <c r="AL440" s="372"/>
      <c r="AM440" s="372"/>
      <c r="AN440" s="372"/>
      <c r="AO440" s="372"/>
    </row>
    <row r="441" spans="11:41" s="156" customFormat="1" x14ac:dyDescent="0.2">
      <c r="K441" s="372"/>
      <c r="L441" s="372"/>
      <c r="M441" s="372"/>
      <c r="N441" s="372"/>
      <c r="O441" s="372"/>
      <c r="P441" s="372"/>
      <c r="Q441" s="372"/>
      <c r="R441" s="372"/>
      <c r="S441" s="372"/>
      <c r="T441" s="372"/>
      <c r="U441" s="372"/>
      <c r="V441" s="372"/>
      <c r="W441" s="372"/>
      <c r="X441" s="372"/>
      <c r="Y441" s="372"/>
      <c r="Z441" s="372"/>
      <c r="AA441" s="372"/>
      <c r="AB441" s="372"/>
      <c r="AC441" s="372"/>
      <c r="AD441" s="372"/>
      <c r="AE441" s="372"/>
      <c r="AF441" s="372"/>
      <c r="AG441" s="372"/>
      <c r="AH441" s="372"/>
      <c r="AI441" s="372"/>
      <c r="AJ441" s="372"/>
      <c r="AK441" s="372"/>
      <c r="AL441" s="372"/>
      <c r="AM441" s="372"/>
      <c r="AN441" s="372"/>
      <c r="AO441" s="372"/>
    </row>
    <row r="442" spans="11:41" s="156" customFormat="1" x14ac:dyDescent="0.2">
      <c r="K442" s="372"/>
      <c r="L442" s="372"/>
      <c r="M442" s="372"/>
      <c r="N442" s="372"/>
      <c r="O442" s="372"/>
      <c r="P442" s="372"/>
      <c r="Q442" s="372"/>
      <c r="R442" s="372"/>
      <c r="S442" s="372"/>
      <c r="T442" s="372"/>
      <c r="U442" s="372"/>
      <c r="V442" s="372"/>
      <c r="W442" s="372"/>
      <c r="X442" s="372"/>
      <c r="Y442" s="372"/>
      <c r="Z442" s="372"/>
      <c r="AA442" s="372"/>
      <c r="AB442" s="372"/>
      <c r="AC442" s="372"/>
      <c r="AD442" s="372"/>
      <c r="AE442" s="372"/>
      <c r="AF442" s="372"/>
      <c r="AG442" s="372"/>
      <c r="AH442" s="372"/>
      <c r="AI442" s="372"/>
      <c r="AJ442" s="372"/>
      <c r="AK442" s="372"/>
      <c r="AL442" s="372"/>
      <c r="AM442" s="372"/>
      <c r="AN442" s="372"/>
      <c r="AO442" s="372"/>
    </row>
    <row r="443" spans="11:41" s="156" customFormat="1" x14ac:dyDescent="0.2">
      <c r="K443" s="372"/>
      <c r="L443" s="372"/>
      <c r="M443" s="372"/>
      <c r="N443" s="372"/>
      <c r="O443" s="372"/>
      <c r="P443" s="372"/>
      <c r="Q443" s="372"/>
      <c r="R443" s="372"/>
      <c r="S443" s="372"/>
      <c r="T443" s="372"/>
      <c r="U443" s="372"/>
      <c r="V443" s="372"/>
      <c r="W443" s="372"/>
      <c r="X443" s="372"/>
      <c r="Y443" s="372"/>
      <c r="Z443" s="372"/>
      <c r="AA443" s="372"/>
      <c r="AB443" s="372"/>
      <c r="AC443" s="372"/>
      <c r="AD443" s="372"/>
      <c r="AE443" s="372"/>
      <c r="AF443" s="372"/>
      <c r="AG443" s="372"/>
      <c r="AH443" s="372"/>
      <c r="AI443" s="372"/>
      <c r="AJ443" s="372"/>
      <c r="AK443" s="372"/>
      <c r="AL443" s="372"/>
      <c r="AM443" s="372"/>
      <c r="AN443" s="372"/>
      <c r="AO443" s="372"/>
    </row>
    <row r="444" spans="11:41" s="156" customFormat="1" x14ac:dyDescent="0.2">
      <c r="K444" s="372"/>
      <c r="L444" s="372"/>
      <c r="M444" s="372"/>
      <c r="N444" s="372"/>
      <c r="O444" s="372"/>
      <c r="P444" s="372"/>
      <c r="Q444" s="372"/>
      <c r="R444" s="372"/>
      <c r="S444" s="372"/>
      <c r="T444" s="372"/>
      <c r="U444" s="372"/>
      <c r="V444" s="372"/>
      <c r="W444" s="372"/>
      <c r="X444" s="372"/>
      <c r="Y444" s="372"/>
      <c r="Z444" s="372"/>
      <c r="AA444" s="372"/>
      <c r="AB444" s="372"/>
      <c r="AC444" s="372"/>
      <c r="AD444" s="372"/>
      <c r="AE444" s="372"/>
      <c r="AF444" s="372"/>
      <c r="AG444" s="372"/>
      <c r="AH444" s="372"/>
      <c r="AI444" s="372"/>
      <c r="AJ444" s="372"/>
      <c r="AK444" s="372"/>
      <c r="AL444" s="372"/>
      <c r="AM444" s="372"/>
      <c r="AN444" s="372"/>
      <c r="AO444" s="372"/>
    </row>
    <row r="445" spans="11:41" s="156" customFormat="1" x14ac:dyDescent="0.2">
      <c r="K445" s="372"/>
      <c r="L445" s="372"/>
      <c r="M445" s="372"/>
      <c r="N445" s="372"/>
      <c r="O445" s="372"/>
      <c r="P445" s="372"/>
      <c r="Q445" s="372"/>
      <c r="R445" s="372"/>
      <c r="S445" s="372"/>
      <c r="T445" s="372"/>
      <c r="U445" s="372"/>
      <c r="V445" s="372"/>
      <c r="W445" s="372"/>
      <c r="X445" s="372"/>
      <c r="Y445" s="372"/>
      <c r="Z445" s="372"/>
      <c r="AA445" s="372"/>
      <c r="AB445" s="372"/>
      <c r="AC445" s="372"/>
      <c r="AD445" s="372"/>
      <c r="AE445" s="372"/>
      <c r="AF445" s="372"/>
      <c r="AG445" s="372"/>
      <c r="AH445" s="372"/>
      <c r="AI445" s="372"/>
      <c r="AJ445" s="372"/>
      <c r="AK445" s="372"/>
      <c r="AL445" s="372"/>
      <c r="AM445" s="372"/>
      <c r="AN445" s="372"/>
      <c r="AO445" s="372"/>
    </row>
    <row r="446" spans="11:41" s="156" customFormat="1" x14ac:dyDescent="0.2">
      <c r="K446" s="372"/>
      <c r="L446" s="372"/>
      <c r="M446" s="372"/>
      <c r="N446" s="372"/>
      <c r="O446" s="372"/>
      <c r="P446" s="372"/>
      <c r="Q446" s="372"/>
      <c r="R446" s="372"/>
      <c r="S446" s="372"/>
      <c r="T446" s="372"/>
      <c r="U446" s="372"/>
      <c r="V446" s="372"/>
      <c r="W446" s="372"/>
      <c r="X446" s="372"/>
      <c r="Y446" s="372"/>
      <c r="Z446" s="372"/>
      <c r="AA446" s="372"/>
      <c r="AB446" s="372"/>
      <c r="AC446" s="372"/>
      <c r="AD446" s="372"/>
      <c r="AE446" s="372"/>
      <c r="AF446" s="372"/>
      <c r="AG446" s="372"/>
      <c r="AH446" s="372"/>
      <c r="AI446" s="372"/>
      <c r="AJ446" s="372"/>
      <c r="AK446" s="372"/>
      <c r="AL446" s="372"/>
      <c r="AM446" s="372"/>
      <c r="AN446" s="372"/>
      <c r="AO446" s="372"/>
    </row>
    <row r="447" spans="11:41" s="156" customFormat="1" x14ac:dyDescent="0.2">
      <c r="K447" s="372"/>
      <c r="L447" s="372"/>
      <c r="M447" s="372"/>
      <c r="N447" s="372"/>
      <c r="O447" s="372"/>
      <c r="P447" s="372"/>
      <c r="Q447" s="372"/>
      <c r="R447" s="372"/>
      <c r="S447" s="372"/>
      <c r="T447" s="372"/>
      <c r="U447" s="372"/>
      <c r="V447" s="372"/>
      <c r="W447" s="372"/>
      <c r="X447" s="372"/>
      <c r="Y447" s="372"/>
      <c r="Z447" s="372"/>
      <c r="AA447" s="372"/>
      <c r="AB447" s="372"/>
      <c r="AC447" s="372"/>
      <c r="AD447" s="372"/>
      <c r="AE447" s="372"/>
      <c r="AF447" s="372"/>
      <c r="AG447" s="372"/>
      <c r="AH447" s="372"/>
      <c r="AI447" s="372"/>
      <c r="AJ447" s="372"/>
      <c r="AK447" s="372"/>
      <c r="AL447" s="372"/>
      <c r="AM447" s="372"/>
      <c r="AN447" s="372"/>
      <c r="AO447" s="372"/>
    </row>
    <row r="448" spans="11:41" s="156" customFormat="1" x14ac:dyDescent="0.2">
      <c r="K448" s="372"/>
      <c r="L448" s="372"/>
      <c r="M448" s="372"/>
      <c r="N448" s="372"/>
      <c r="O448" s="372"/>
      <c r="P448" s="372"/>
      <c r="Q448" s="372"/>
      <c r="R448" s="372"/>
      <c r="S448" s="372"/>
      <c r="T448" s="372"/>
      <c r="U448" s="372"/>
      <c r="V448" s="372"/>
      <c r="W448" s="372"/>
      <c r="X448" s="372"/>
      <c r="Y448" s="372"/>
      <c r="Z448" s="372"/>
      <c r="AA448" s="372"/>
      <c r="AB448" s="372"/>
      <c r="AC448" s="372"/>
      <c r="AD448" s="372"/>
      <c r="AE448" s="372"/>
      <c r="AF448" s="372"/>
      <c r="AG448" s="372"/>
      <c r="AH448" s="372"/>
      <c r="AI448" s="372"/>
      <c r="AJ448" s="372"/>
      <c r="AK448" s="372"/>
      <c r="AL448" s="372"/>
      <c r="AM448" s="372"/>
      <c r="AN448" s="372"/>
      <c r="AO448" s="372"/>
    </row>
    <row r="449" spans="11:41" s="156" customFormat="1" x14ac:dyDescent="0.2">
      <c r="K449" s="372"/>
      <c r="L449" s="372"/>
      <c r="M449" s="372"/>
      <c r="N449" s="372"/>
      <c r="O449" s="372"/>
      <c r="P449" s="372"/>
      <c r="Q449" s="372"/>
      <c r="R449" s="372"/>
      <c r="S449" s="372"/>
      <c r="T449" s="372"/>
      <c r="U449" s="372"/>
      <c r="V449" s="372"/>
      <c r="W449" s="372"/>
      <c r="X449" s="372"/>
      <c r="Y449" s="372"/>
      <c r="Z449" s="372"/>
      <c r="AA449" s="372"/>
      <c r="AB449" s="372"/>
      <c r="AC449" s="372"/>
      <c r="AD449" s="372"/>
      <c r="AE449" s="372"/>
      <c r="AF449" s="372"/>
      <c r="AG449" s="372"/>
      <c r="AH449" s="372"/>
      <c r="AI449" s="372"/>
      <c r="AJ449" s="372"/>
      <c r="AK449" s="372"/>
      <c r="AL449" s="372"/>
      <c r="AM449" s="372"/>
      <c r="AN449" s="372"/>
      <c r="AO449" s="372"/>
    </row>
    <row r="450" spans="11:41" s="156" customFormat="1" x14ac:dyDescent="0.2">
      <c r="K450" s="372"/>
      <c r="L450" s="372"/>
      <c r="M450" s="372"/>
      <c r="N450" s="372"/>
      <c r="O450" s="372"/>
      <c r="P450" s="372"/>
      <c r="Q450" s="372"/>
      <c r="R450" s="372"/>
      <c r="S450" s="372"/>
      <c r="T450" s="372"/>
      <c r="U450" s="372"/>
      <c r="V450" s="372"/>
      <c r="W450" s="372"/>
      <c r="X450" s="372"/>
      <c r="Y450" s="372"/>
      <c r="Z450" s="372"/>
      <c r="AA450" s="372"/>
      <c r="AB450" s="372"/>
      <c r="AC450" s="372"/>
      <c r="AD450" s="372"/>
      <c r="AE450" s="372"/>
      <c r="AF450" s="372"/>
      <c r="AG450" s="372"/>
      <c r="AH450" s="372"/>
      <c r="AI450" s="372"/>
      <c r="AJ450" s="372"/>
      <c r="AK450" s="372"/>
      <c r="AL450" s="372"/>
      <c r="AM450" s="372"/>
      <c r="AN450" s="372"/>
      <c r="AO450" s="372"/>
    </row>
    <row r="451" spans="11:41" s="156" customFormat="1" x14ac:dyDescent="0.2">
      <c r="K451" s="372"/>
      <c r="L451" s="372"/>
      <c r="M451" s="372"/>
      <c r="N451" s="372"/>
      <c r="O451" s="372"/>
      <c r="P451" s="372"/>
      <c r="Q451" s="372"/>
      <c r="R451" s="372"/>
      <c r="S451" s="372"/>
      <c r="T451" s="372"/>
      <c r="U451" s="372"/>
      <c r="V451" s="372"/>
      <c r="W451" s="372"/>
      <c r="X451" s="372"/>
      <c r="Y451" s="372"/>
      <c r="Z451" s="372"/>
      <c r="AA451" s="372"/>
      <c r="AB451" s="372"/>
      <c r="AC451" s="372"/>
      <c r="AD451" s="372"/>
      <c r="AE451" s="372"/>
      <c r="AF451" s="372"/>
      <c r="AG451" s="372"/>
      <c r="AH451" s="372"/>
      <c r="AI451" s="372"/>
      <c r="AJ451" s="372"/>
      <c r="AK451" s="372"/>
      <c r="AL451" s="372"/>
      <c r="AM451" s="372"/>
      <c r="AN451" s="372"/>
      <c r="AO451" s="372"/>
    </row>
    <row r="452" spans="11:41" s="156" customFormat="1" x14ac:dyDescent="0.2">
      <c r="K452" s="372"/>
      <c r="L452" s="372"/>
      <c r="M452" s="372"/>
      <c r="N452" s="372"/>
      <c r="O452" s="372"/>
      <c r="P452" s="372"/>
      <c r="Q452" s="372"/>
      <c r="R452" s="372"/>
      <c r="S452" s="372"/>
      <c r="T452" s="372"/>
      <c r="U452" s="372"/>
      <c r="V452" s="372"/>
      <c r="W452" s="372"/>
      <c r="X452" s="372"/>
      <c r="Y452" s="372"/>
      <c r="Z452" s="372"/>
      <c r="AA452" s="372"/>
      <c r="AB452" s="372"/>
      <c r="AC452" s="372"/>
      <c r="AD452" s="372"/>
      <c r="AE452" s="372"/>
      <c r="AF452" s="372"/>
      <c r="AG452" s="372"/>
      <c r="AH452" s="372"/>
      <c r="AI452" s="372"/>
      <c r="AJ452" s="372"/>
      <c r="AK452" s="372"/>
      <c r="AL452" s="372"/>
      <c r="AM452" s="372"/>
      <c r="AN452" s="372"/>
      <c r="AO452" s="372"/>
    </row>
    <row r="453" spans="11:41" s="156" customFormat="1" x14ac:dyDescent="0.2">
      <c r="K453" s="372"/>
      <c r="L453" s="372"/>
      <c r="M453" s="372"/>
      <c r="N453" s="372"/>
      <c r="O453" s="372"/>
      <c r="P453" s="372"/>
      <c r="Q453" s="372"/>
      <c r="R453" s="372"/>
      <c r="S453" s="372"/>
      <c r="T453" s="372"/>
      <c r="U453" s="372"/>
      <c r="V453" s="372"/>
      <c r="W453" s="372"/>
      <c r="X453" s="372"/>
      <c r="Y453" s="372"/>
      <c r="Z453" s="372"/>
      <c r="AA453" s="372"/>
      <c r="AB453" s="372"/>
      <c r="AC453" s="372"/>
      <c r="AD453" s="372"/>
      <c r="AE453" s="372"/>
      <c r="AF453" s="372"/>
      <c r="AG453" s="372"/>
      <c r="AH453" s="372"/>
      <c r="AI453" s="372"/>
      <c r="AJ453" s="372"/>
      <c r="AK453" s="372"/>
      <c r="AL453" s="372"/>
      <c r="AM453" s="372"/>
      <c r="AN453" s="372"/>
      <c r="AO453" s="372"/>
    </row>
    <row r="454" spans="11:41" s="156" customFormat="1" x14ac:dyDescent="0.2">
      <c r="K454" s="372"/>
      <c r="L454" s="372"/>
      <c r="M454" s="372"/>
      <c r="N454" s="372"/>
      <c r="O454" s="372"/>
      <c r="P454" s="372"/>
      <c r="Q454" s="372"/>
      <c r="R454" s="372"/>
      <c r="S454" s="372"/>
      <c r="T454" s="372"/>
      <c r="U454" s="372"/>
      <c r="V454" s="372"/>
      <c r="W454" s="372"/>
      <c r="X454" s="372"/>
      <c r="Y454" s="372"/>
      <c r="Z454" s="372"/>
      <c r="AA454" s="372"/>
      <c r="AB454" s="372"/>
      <c r="AC454" s="372"/>
      <c r="AD454" s="372"/>
      <c r="AE454" s="372"/>
      <c r="AF454" s="372"/>
      <c r="AG454" s="372"/>
      <c r="AH454" s="372"/>
      <c r="AI454" s="372"/>
      <c r="AJ454" s="372"/>
      <c r="AK454" s="372"/>
      <c r="AL454" s="372"/>
      <c r="AM454" s="372"/>
      <c r="AN454" s="372"/>
      <c r="AO454" s="372"/>
    </row>
    <row r="455" spans="11:41" s="156" customFormat="1" x14ac:dyDescent="0.2">
      <c r="K455" s="372"/>
      <c r="L455" s="372"/>
      <c r="M455" s="372"/>
      <c r="N455" s="372"/>
      <c r="O455" s="372"/>
      <c r="P455" s="372"/>
      <c r="Q455" s="372"/>
      <c r="R455" s="372"/>
      <c r="S455" s="372"/>
      <c r="T455" s="372"/>
      <c r="U455" s="372"/>
      <c r="V455" s="372"/>
      <c r="W455" s="372"/>
      <c r="X455" s="372"/>
      <c r="Y455" s="372"/>
      <c r="Z455" s="372"/>
      <c r="AA455" s="372"/>
      <c r="AB455" s="372"/>
      <c r="AC455" s="372"/>
      <c r="AD455" s="372"/>
      <c r="AE455" s="372"/>
      <c r="AF455" s="372"/>
      <c r="AG455" s="372"/>
      <c r="AH455" s="372"/>
      <c r="AI455" s="372"/>
      <c r="AJ455" s="372"/>
      <c r="AK455" s="372"/>
      <c r="AL455" s="372"/>
      <c r="AM455" s="372"/>
      <c r="AN455" s="372"/>
      <c r="AO455" s="372"/>
    </row>
    <row r="456" spans="11:41" s="156" customFormat="1" x14ac:dyDescent="0.2">
      <c r="K456" s="372"/>
      <c r="L456" s="372"/>
      <c r="M456" s="372"/>
      <c r="N456" s="372"/>
      <c r="O456" s="372"/>
      <c r="P456" s="372"/>
      <c r="Q456" s="372"/>
      <c r="R456" s="372"/>
      <c r="S456" s="372"/>
      <c r="T456" s="372"/>
      <c r="U456" s="372"/>
      <c r="V456" s="372"/>
      <c r="W456" s="372"/>
      <c r="X456" s="372"/>
      <c r="Y456" s="372"/>
      <c r="Z456" s="372"/>
      <c r="AA456" s="372"/>
      <c r="AB456" s="372"/>
      <c r="AC456" s="372"/>
      <c r="AD456" s="372"/>
      <c r="AE456" s="372"/>
      <c r="AF456" s="372"/>
      <c r="AG456" s="372"/>
      <c r="AH456" s="372"/>
      <c r="AI456" s="372"/>
      <c r="AJ456" s="372"/>
      <c r="AK456" s="372"/>
      <c r="AL456" s="372"/>
      <c r="AM456" s="372"/>
      <c r="AN456" s="372"/>
      <c r="AO456" s="372"/>
    </row>
    <row r="457" spans="11:41" s="156" customFormat="1" x14ac:dyDescent="0.2">
      <c r="K457" s="372"/>
      <c r="L457" s="372"/>
      <c r="M457" s="372"/>
      <c r="N457" s="372"/>
      <c r="O457" s="372"/>
      <c r="P457" s="372"/>
      <c r="Q457" s="372"/>
      <c r="R457" s="372"/>
      <c r="S457" s="372"/>
      <c r="T457" s="372"/>
      <c r="U457" s="372"/>
      <c r="V457" s="372"/>
      <c r="W457" s="372"/>
      <c r="X457" s="372"/>
      <c r="Y457" s="372"/>
      <c r="Z457" s="372"/>
      <c r="AA457" s="372"/>
      <c r="AB457" s="372"/>
      <c r="AC457" s="372"/>
      <c r="AD457" s="372"/>
      <c r="AE457" s="372"/>
      <c r="AF457" s="372"/>
      <c r="AG457" s="372"/>
      <c r="AH457" s="372"/>
      <c r="AI457" s="372"/>
      <c r="AJ457" s="372"/>
      <c r="AK457" s="372"/>
      <c r="AL457" s="372"/>
      <c r="AM457" s="372"/>
      <c r="AN457" s="372"/>
      <c r="AO457" s="372"/>
    </row>
    <row r="458" spans="11:41" s="156" customFormat="1" x14ac:dyDescent="0.2">
      <c r="K458" s="372"/>
      <c r="L458" s="372"/>
      <c r="M458" s="372"/>
      <c r="N458" s="372"/>
      <c r="O458" s="372"/>
      <c r="P458" s="372"/>
      <c r="Q458" s="372"/>
      <c r="R458" s="372"/>
      <c r="S458" s="372"/>
      <c r="T458" s="372"/>
      <c r="U458" s="372"/>
      <c r="V458" s="372"/>
      <c r="W458" s="372"/>
      <c r="X458" s="372"/>
      <c r="Y458" s="372"/>
      <c r="Z458" s="372"/>
      <c r="AA458" s="372"/>
      <c r="AB458" s="372"/>
      <c r="AC458" s="372"/>
      <c r="AD458" s="372"/>
      <c r="AE458" s="372"/>
      <c r="AF458" s="372"/>
      <c r="AG458" s="372"/>
      <c r="AH458" s="372"/>
      <c r="AI458" s="372"/>
      <c r="AJ458" s="372"/>
      <c r="AK458" s="372"/>
      <c r="AL458" s="372"/>
      <c r="AM458" s="372"/>
      <c r="AN458" s="372"/>
      <c r="AO458" s="372"/>
    </row>
    <row r="459" spans="11:41" s="156" customFormat="1" x14ac:dyDescent="0.2">
      <c r="K459" s="372"/>
      <c r="L459" s="372"/>
      <c r="M459" s="372"/>
      <c r="N459" s="372"/>
      <c r="O459" s="372"/>
      <c r="P459" s="372"/>
      <c r="Q459" s="372"/>
      <c r="R459" s="372"/>
      <c r="S459" s="372"/>
      <c r="T459" s="372"/>
      <c r="U459" s="372"/>
      <c r="V459" s="372"/>
      <c r="W459" s="372"/>
      <c r="X459" s="372"/>
      <c r="Y459" s="372"/>
      <c r="Z459" s="372"/>
      <c r="AA459" s="372"/>
      <c r="AB459" s="372"/>
      <c r="AC459" s="372"/>
      <c r="AD459" s="372"/>
      <c r="AE459" s="372"/>
      <c r="AF459" s="372"/>
      <c r="AG459" s="372"/>
      <c r="AH459" s="372"/>
      <c r="AI459" s="372"/>
      <c r="AJ459" s="372"/>
      <c r="AK459" s="372"/>
      <c r="AL459" s="372"/>
      <c r="AM459" s="372"/>
      <c r="AN459" s="372"/>
      <c r="AO459" s="372"/>
    </row>
    <row r="460" spans="11:41" s="156" customFormat="1" x14ac:dyDescent="0.2">
      <c r="K460" s="372"/>
      <c r="L460" s="372"/>
      <c r="M460" s="372"/>
      <c r="N460" s="372"/>
      <c r="O460" s="372"/>
      <c r="P460" s="372"/>
      <c r="Q460" s="372"/>
      <c r="R460" s="372"/>
      <c r="S460" s="372"/>
      <c r="T460" s="372"/>
      <c r="U460" s="372"/>
      <c r="V460" s="372"/>
      <c r="W460" s="372"/>
      <c r="X460" s="372"/>
      <c r="Y460" s="372"/>
      <c r="Z460" s="372"/>
      <c r="AA460" s="372"/>
      <c r="AB460" s="372"/>
      <c r="AC460" s="372"/>
      <c r="AD460" s="372"/>
      <c r="AE460" s="372"/>
      <c r="AF460" s="372"/>
      <c r="AG460" s="372"/>
      <c r="AH460" s="372"/>
      <c r="AI460" s="372"/>
      <c r="AJ460" s="372"/>
      <c r="AK460" s="372"/>
      <c r="AL460" s="372"/>
      <c r="AM460" s="372"/>
      <c r="AN460" s="372"/>
      <c r="AO460" s="372"/>
    </row>
    <row r="461" spans="11:41" s="156" customFormat="1" x14ac:dyDescent="0.2">
      <c r="K461" s="372"/>
      <c r="L461" s="372"/>
      <c r="M461" s="372"/>
      <c r="N461" s="372"/>
      <c r="O461" s="372"/>
      <c r="P461" s="372"/>
      <c r="Q461" s="372"/>
      <c r="R461" s="372"/>
      <c r="S461" s="372"/>
      <c r="T461" s="372"/>
      <c r="U461" s="372"/>
      <c r="V461" s="372"/>
      <c r="W461" s="372"/>
      <c r="X461" s="372"/>
      <c r="Y461" s="372"/>
      <c r="Z461" s="372"/>
      <c r="AA461" s="372"/>
      <c r="AB461" s="372"/>
      <c r="AC461" s="372"/>
      <c r="AD461" s="372"/>
      <c r="AE461" s="372"/>
      <c r="AF461" s="372"/>
      <c r="AG461" s="372"/>
      <c r="AH461" s="372"/>
      <c r="AI461" s="372"/>
      <c r="AJ461" s="372"/>
      <c r="AK461" s="372"/>
      <c r="AL461" s="372"/>
      <c r="AM461" s="372"/>
      <c r="AN461" s="372"/>
      <c r="AO461" s="372"/>
    </row>
    <row r="462" spans="11:41" s="156" customFormat="1" x14ac:dyDescent="0.2">
      <c r="K462" s="372"/>
      <c r="L462" s="372"/>
      <c r="M462" s="372"/>
      <c r="N462" s="372"/>
      <c r="O462" s="372"/>
      <c r="P462" s="372"/>
      <c r="Q462" s="372"/>
      <c r="R462" s="372"/>
      <c r="S462" s="372"/>
      <c r="T462" s="372"/>
      <c r="U462" s="372"/>
      <c r="V462" s="372"/>
      <c r="W462" s="372"/>
      <c r="X462" s="372"/>
      <c r="Y462" s="372"/>
      <c r="Z462" s="372"/>
      <c r="AA462" s="372"/>
      <c r="AB462" s="372"/>
      <c r="AC462" s="372"/>
      <c r="AD462" s="372"/>
      <c r="AE462" s="372"/>
      <c r="AF462" s="372"/>
      <c r="AG462" s="372"/>
      <c r="AH462" s="372"/>
      <c r="AI462" s="372"/>
      <c r="AJ462" s="372"/>
      <c r="AK462" s="372"/>
      <c r="AL462" s="372"/>
      <c r="AM462" s="372"/>
      <c r="AN462" s="372"/>
      <c r="AO462" s="372"/>
    </row>
    <row r="463" spans="11:41" s="156" customFormat="1" x14ac:dyDescent="0.2">
      <c r="K463" s="372"/>
      <c r="L463" s="372"/>
      <c r="M463" s="372"/>
      <c r="N463" s="372"/>
      <c r="O463" s="372"/>
      <c r="P463" s="372"/>
      <c r="Q463" s="372"/>
      <c r="R463" s="372"/>
      <c r="S463" s="372"/>
      <c r="T463" s="372"/>
      <c r="U463" s="372"/>
      <c r="V463" s="372"/>
      <c r="W463" s="372"/>
      <c r="X463" s="372"/>
      <c r="Y463" s="372"/>
      <c r="Z463" s="372"/>
      <c r="AA463" s="372"/>
      <c r="AB463" s="372"/>
      <c r="AC463" s="372"/>
      <c r="AD463" s="372"/>
      <c r="AE463" s="372"/>
      <c r="AF463" s="372"/>
      <c r="AG463" s="372"/>
      <c r="AH463" s="372"/>
      <c r="AI463" s="372"/>
      <c r="AJ463" s="372"/>
      <c r="AK463" s="372"/>
      <c r="AL463" s="372"/>
      <c r="AM463" s="372"/>
      <c r="AN463" s="372"/>
      <c r="AO463" s="372"/>
    </row>
    <row r="464" spans="11:41" s="156" customFormat="1" x14ac:dyDescent="0.2">
      <c r="K464" s="372"/>
      <c r="L464" s="372"/>
      <c r="M464" s="372"/>
      <c r="N464" s="372"/>
      <c r="O464" s="372"/>
      <c r="P464" s="372"/>
      <c r="Q464" s="372"/>
      <c r="R464" s="372"/>
      <c r="S464" s="372"/>
      <c r="T464" s="372"/>
      <c r="U464" s="372"/>
      <c r="V464" s="372"/>
      <c r="W464" s="372"/>
      <c r="X464" s="372"/>
      <c r="Y464" s="372"/>
      <c r="Z464" s="372"/>
      <c r="AA464" s="372"/>
      <c r="AB464" s="372"/>
      <c r="AC464" s="372"/>
      <c r="AD464" s="372"/>
      <c r="AE464" s="372"/>
      <c r="AF464" s="372"/>
      <c r="AG464" s="372"/>
      <c r="AH464" s="372"/>
      <c r="AI464" s="372"/>
      <c r="AJ464" s="372"/>
      <c r="AK464" s="372"/>
      <c r="AL464" s="372"/>
      <c r="AM464" s="372"/>
      <c r="AN464" s="372"/>
      <c r="AO464" s="372"/>
    </row>
    <row r="465" spans="11:41" s="156" customFormat="1" x14ac:dyDescent="0.2">
      <c r="K465" s="372"/>
      <c r="L465" s="372"/>
      <c r="M465" s="372"/>
      <c r="N465" s="372"/>
      <c r="O465" s="372"/>
      <c r="P465" s="372"/>
      <c r="Q465" s="372"/>
      <c r="R465" s="372"/>
      <c r="S465" s="372"/>
      <c r="T465" s="372"/>
      <c r="U465" s="372"/>
      <c r="V465" s="372"/>
      <c r="W465" s="372"/>
      <c r="X465" s="372"/>
      <c r="Y465" s="372"/>
      <c r="Z465" s="372"/>
      <c r="AA465" s="372"/>
      <c r="AB465" s="372"/>
      <c r="AC465" s="372"/>
      <c r="AD465" s="372"/>
      <c r="AE465" s="372"/>
      <c r="AF465" s="372"/>
      <c r="AG465" s="372"/>
      <c r="AH465" s="372"/>
      <c r="AI465" s="372"/>
      <c r="AJ465" s="372"/>
      <c r="AK465" s="372"/>
      <c r="AL465" s="372"/>
      <c r="AM465" s="372"/>
      <c r="AN465" s="372"/>
      <c r="AO465" s="372"/>
    </row>
    <row r="466" spans="11:41" s="156" customFormat="1" x14ac:dyDescent="0.2">
      <c r="K466" s="372"/>
      <c r="L466" s="372"/>
      <c r="M466" s="372"/>
      <c r="N466" s="372"/>
      <c r="O466" s="372"/>
      <c r="P466" s="372"/>
      <c r="Q466" s="372"/>
      <c r="R466" s="372"/>
      <c r="S466" s="372"/>
      <c r="T466" s="372"/>
      <c r="U466" s="372"/>
      <c r="V466" s="372"/>
      <c r="W466" s="372"/>
      <c r="X466" s="372"/>
      <c r="Y466" s="372"/>
      <c r="Z466" s="372"/>
      <c r="AA466" s="372"/>
      <c r="AB466" s="372"/>
      <c r="AC466" s="372"/>
      <c r="AD466" s="372"/>
      <c r="AE466" s="372"/>
      <c r="AF466" s="372"/>
      <c r="AG466" s="372"/>
      <c r="AH466" s="372"/>
      <c r="AI466" s="372"/>
      <c r="AJ466" s="372"/>
      <c r="AK466" s="372"/>
      <c r="AL466" s="372"/>
      <c r="AM466" s="372"/>
      <c r="AN466" s="372"/>
      <c r="AO466" s="372"/>
    </row>
    <row r="467" spans="11:41" s="156" customFormat="1" x14ac:dyDescent="0.2">
      <c r="K467" s="372"/>
      <c r="L467" s="372"/>
      <c r="M467" s="372"/>
      <c r="N467" s="372"/>
      <c r="O467" s="372"/>
      <c r="P467" s="372"/>
      <c r="Q467" s="372"/>
      <c r="R467" s="372"/>
      <c r="S467" s="372"/>
      <c r="T467" s="372"/>
      <c r="U467" s="372"/>
      <c r="V467" s="372"/>
      <c r="W467" s="372"/>
      <c r="X467" s="372"/>
      <c r="Y467" s="372"/>
      <c r="Z467" s="372"/>
      <c r="AA467" s="372"/>
      <c r="AB467" s="372"/>
      <c r="AC467" s="372"/>
      <c r="AD467" s="372"/>
      <c r="AE467" s="372"/>
      <c r="AF467" s="372"/>
      <c r="AG467" s="372"/>
      <c r="AH467" s="372"/>
      <c r="AI467" s="372"/>
      <c r="AJ467" s="372"/>
      <c r="AK467" s="372"/>
      <c r="AL467" s="372"/>
      <c r="AM467" s="372"/>
      <c r="AN467" s="372"/>
      <c r="AO467" s="372"/>
    </row>
    <row r="468" spans="11:41" s="156" customFormat="1" x14ac:dyDescent="0.2">
      <c r="K468" s="372"/>
      <c r="L468" s="372"/>
      <c r="M468" s="372"/>
      <c r="N468" s="372"/>
      <c r="O468" s="372"/>
      <c r="P468" s="372"/>
      <c r="Q468" s="372"/>
      <c r="R468" s="372"/>
      <c r="S468" s="372"/>
      <c r="T468" s="372"/>
      <c r="U468" s="372"/>
      <c r="V468" s="372"/>
      <c r="W468" s="372"/>
      <c r="X468" s="372"/>
      <c r="Y468" s="372"/>
      <c r="Z468" s="372"/>
      <c r="AA468" s="372"/>
      <c r="AB468" s="372"/>
      <c r="AC468" s="372"/>
      <c r="AD468" s="372"/>
      <c r="AE468" s="372"/>
      <c r="AF468" s="372"/>
      <c r="AG468" s="372"/>
      <c r="AH468" s="372"/>
      <c r="AI468" s="372"/>
      <c r="AJ468" s="372"/>
      <c r="AK468" s="372"/>
      <c r="AL468" s="372"/>
      <c r="AM468" s="372"/>
      <c r="AN468" s="372"/>
      <c r="AO468" s="372"/>
    </row>
    <row r="469" spans="11:41" s="156" customFormat="1" x14ac:dyDescent="0.2">
      <c r="K469" s="372"/>
      <c r="L469" s="372"/>
      <c r="M469" s="372"/>
      <c r="N469" s="372"/>
      <c r="O469" s="372"/>
      <c r="P469" s="372"/>
      <c r="Q469" s="372"/>
      <c r="R469" s="372"/>
      <c r="S469" s="372"/>
      <c r="T469" s="372"/>
      <c r="U469" s="372"/>
      <c r="V469" s="372"/>
      <c r="W469" s="372"/>
      <c r="X469" s="372"/>
      <c r="Y469" s="372"/>
      <c r="Z469" s="372"/>
      <c r="AA469" s="372"/>
      <c r="AB469" s="372"/>
      <c r="AC469" s="372"/>
      <c r="AD469" s="372"/>
      <c r="AE469" s="372"/>
      <c r="AF469" s="372"/>
      <c r="AG469" s="372"/>
      <c r="AH469" s="372"/>
      <c r="AI469" s="372"/>
      <c r="AJ469" s="372"/>
      <c r="AK469" s="372"/>
      <c r="AL469" s="372"/>
      <c r="AM469" s="372"/>
      <c r="AN469" s="372"/>
      <c r="AO469" s="372"/>
    </row>
    <row r="470" spans="11:41" s="156" customFormat="1" x14ac:dyDescent="0.2">
      <c r="K470" s="372"/>
      <c r="L470" s="372"/>
      <c r="M470" s="372"/>
      <c r="N470" s="372"/>
      <c r="O470" s="372"/>
      <c r="P470" s="372"/>
      <c r="Q470" s="372"/>
      <c r="R470" s="372"/>
      <c r="S470" s="372"/>
      <c r="T470" s="372"/>
      <c r="U470" s="372"/>
      <c r="V470" s="372"/>
      <c r="W470" s="372"/>
      <c r="X470" s="372"/>
      <c r="Y470" s="372"/>
      <c r="Z470" s="372"/>
      <c r="AA470" s="372"/>
      <c r="AB470" s="372"/>
      <c r="AC470" s="372"/>
      <c r="AD470" s="372"/>
      <c r="AE470" s="372"/>
      <c r="AF470" s="372"/>
      <c r="AG470" s="372"/>
      <c r="AH470" s="372"/>
      <c r="AI470" s="372"/>
      <c r="AJ470" s="372"/>
      <c r="AK470" s="372"/>
      <c r="AL470" s="372"/>
      <c r="AM470" s="372"/>
      <c r="AN470" s="372"/>
      <c r="AO470" s="372"/>
    </row>
    <row r="471" spans="11:41" s="156" customFormat="1" x14ac:dyDescent="0.2">
      <c r="K471" s="372"/>
      <c r="L471" s="372"/>
      <c r="M471" s="372"/>
      <c r="N471" s="372"/>
      <c r="O471" s="372"/>
      <c r="P471" s="372"/>
      <c r="Q471" s="372"/>
      <c r="R471" s="372"/>
      <c r="S471" s="372"/>
      <c r="T471" s="372"/>
      <c r="U471" s="372"/>
      <c r="V471" s="372"/>
      <c r="W471" s="372"/>
      <c r="X471" s="372"/>
      <c r="Y471" s="372"/>
      <c r="Z471" s="372"/>
      <c r="AA471" s="372"/>
      <c r="AB471" s="372"/>
      <c r="AC471" s="372"/>
      <c r="AD471" s="372"/>
      <c r="AE471" s="372"/>
      <c r="AF471" s="372"/>
      <c r="AG471" s="372"/>
      <c r="AH471" s="372"/>
      <c r="AI471" s="372"/>
      <c r="AJ471" s="372"/>
      <c r="AK471" s="372"/>
      <c r="AL471" s="372"/>
      <c r="AM471" s="372"/>
      <c r="AN471" s="372"/>
      <c r="AO471" s="372"/>
    </row>
    <row r="472" spans="11:41" s="156" customFormat="1" x14ac:dyDescent="0.2">
      <c r="K472" s="372"/>
      <c r="L472" s="372"/>
      <c r="M472" s="372"/>
      <c r="N472" s="372"/>
      <c r="O472" s="372"/>
      <c r="P472" s="372"/>
      <c r="Q472" s="372"/>
      <c r="R472" s="372"/>
      <c r="S472" s="372"/>
      <c r="T472" s="372"/>
      <c r="U472" s="372"/>
      <c r="V472" s="372"/>
      <c r="W472" s="372"/>
      <c r="X472" s="372"/>
      <c r="Y472" s="372"/>
      <c r="Z472" s="372"/>
      <c r="AA472" s="372"/>
      <c r="AB472" s="372"/>
      <c r="AC472" s="372"/>
      <c r="AD472" s="372"/>
      <c r="AE472" s="372"/>
      <c r="AF472" s="372"/>
      <c r="AG472" s="372"/>
      <c r="AH472" s="372"/>
      <c r="AI472" s="372"/>
      <c r="AJ472" s="372"/>
      <c r="AK472" s="372"/>
      <c r="AL472" s="372"/>
      <c r="AM472" s="372"/>
      <c r="AN472" s="372"/>
      <c r="AO472" s="372"/>
    </row>
    <row r="473" spans="11:41" s="156" customFormat="1" x14ac:dyDescent="0.2">
      <c r="K473" s="372"/>
      <c r="L473" s="372"/>
      <c r="M473" s="372"/>
      <c r="N473" s="372"/>
      <c r="O473" s="372"/>
      <c r="P473" s="372"/>
      <c r="Q473" s="372"/>
      <c r="R473" s="372"/>
      <c r="S473" s="372"/>
      <c r="T473" s="372"/>
      <c r="U473" s="372"/>
      <c r="V473" s="372"/>
      <c r="W473" s="372"/>
      <c r="X473" s="372"/>
      <c r="Y473" s="372"/>
      <c r="Z473" s="372"/>
      <c r="AA473" s="372"/>
      <c r="AB473" s="372"/>
      <c r="AC473" s="372"/>
      <c r="AD473" s="372"/>
      <c r="AE473" s="372"/>
      <c r="AF473" s="372"/>
      <c r="AG473" s="372"/>
      <c r="AH473" s="372"/>
      <c r="AI473" s="372"/>
      <c r="AJ473" s="372"/>
      <c r="AK473" s="372"/>
      <c r="AL473" s="372"/>
      <c r="AM473" s="372"/>
      <c r="AN473" s="372"/>
      <c r="AO473" s="372"/>
    </row>
    <row r="474" spans="11:41" s="156" customFormat="1" x14ac:dyDescent="0.2">
      <c r="K474" s="372"/>
      <c r="L474" s="372"/>
      <c r="M474" s="372"/>
      <c r="N474" s="372"/>
      <c r="O474" s="372"/>
      <c r="P474" s="372"/>
      <c r="Q474" s="372"/>
      <c r="R474" s="372"/>
      <c r="S474" s="372"/>
      <c r="T474" s="372"/>
      <c r="U474" s="372"/>
      <c r="V474" s="372"/>
      <c r="W474" s="372"/>
      <c r="X474" s="372"/>
      <c r="Y474" s="372"/>
      <c r="Z474" s="372"/>
      <c r="AA474" s="372"/>
      <c r="AB474" s="372"/>
      <c r="AC474" s="372"/>
      <c r="AD474" s="372"/>
      <c r="AE474" s="372"/>
      <c r="AF474" s="372"/>
      <c r="AG474" s="372"/>
      <c r="AH474" s="372"/>
      <c r="AI474" s="372"/>
      <c r="AJ474" s="372"/>
      <c r="AK474" s="372"/>
      <c r="AL474" s="372"/>
      <c r="AM474" s="372"/>
      <c r="AN474" s="372"/>
      <c r="AO474" s="372"/>
    </row>
    <row r="475" spans="11:41" s="156" customFormat="1" x14ac:dyDescent="0.2">
      <c r="K475" s="372"/>
      <c r="L475" s="372"/>
      <c r="M475" s="372"/>
      <c r="N475" s="372"/>
      <c r="O475" s="372"/>
      <c r="P475" s="372"/>
      <c r="Q475" s="372"/>
      <c r="R475" s="372"/>
      <c r="S475" s="372"/>
      <c r="T475" s="372"/>
      <c r="U475" s="372"/>
      <c r="V475" s="372"/>
      <c r="W475" s="372"/>
      <c r="X475" s="372"/>
      <c r="Y475" s="372"/>
      <c r="Z475" s="372"/>
      <c r="AA475" s="372"/>
      <c r="AB475" s="372"/>
      <c r="AC475" s="372"/>
      <c r="AD475" s="372"/>
      <c r="AE475" s="372"/>
      <c r="AF475" s="372"/>
      <c r="AG475" s="372"/>
      <c r="AH475" s="372"/>
      <c r="AI475" s="372"/>
      <c r="AJ475" s="372"/>
      <c r="AK475" s="372"/>
      <c r="AL475" s="372"/>
      <c r="AM475" s="372"/>
      <c r="AN475" s="372"/>
      <c r="AO475" s="372"/>
    </row>
    <row r="476" spans="11:41" s="156" customFormat="1" x14ac:dyDescent="0.2">
      <c r="K476" s="372"/>
      <c r="L476" s="372"/>
      <c r="M476" s="372"/>
      <c r="N476" s="372"/>
      <c r="O476" s="372"/>
      <c r="P476" s="372"/>
      <c r="Q476" s="372"/>
      <c r="R476" s="372"/>
      <c r="S476" s="372"/>
      <c r="T476" s="372"/>
      <c r="U476" s="372"/>
      <c r="V476" s="372"/>
      <c r="W476" s="372"/>
      <c r="X476" s="372"/>
      <c r="Y476" s="372"/>
      <c r="Z476" s="372"/>
      <c r="AA476" s="372"/>
      <c r="AB476" s="372"/>
      <c r="AC476" s="372"/>
      <c r="AD476" s="372"/>
      <c r="AE476" s="372"/>
      <c r="AF476" s="372"/>
      <c r="AG476" s="372"/>
      <c r="AH476" s="372"/>
      <c r="AI476" s="372"/>
      <c r="AJ476" s="372"/>
      <c r="AK476" s="372"/>
      <c r="AL476" s="372"/>
      <c r="AM476" s="372"/>
      <c r="AN476" s="372"/>
      <c r="AO476" s="372"/>
    </row>
    <row r="477" spans="11:41" s="156" customFormat="1" x14ac:dyDescent="0.2">
      <c r="K477" s="372"/>
      <c r="L477" s="372"/>
      <c r="M477" s="372"/>
      <c r="N477" s="372"/>
      <c r="O477" s="372"/>
      <c r="P477" s="372"/>
      <c r="Q477" s="372"/>
      <c r="R477" s="372"/>
      <c r="S477" s="372"/>
      <c r="T477" s="372"/>
      <c r="U477" s="372"/>
      <c r="V477" s="372"/>
      <c r="W477" s="372"/>
      <c r="X477" s="372"/>
      <c r="Y477" s="372"/>
      <c r="Z477" s="372"/>
      <c r="AA477" s="372"/>
      <c r="AB477" s="372"/>
      <c r="AC477" s="372"/>
      <c r="AD477" s="372"/>
      <c r="AE477" s="372"/>
      <c r="AF477" s="372"/>
      <c r="AG477" s="372"/>
      <c r="AH477" s="372"/>
      <c r="AI477" s="372"/>
      <c r="AJ477" s="372"/>
      <c r="AK477" s="372"/>
      <c r="AL477" s="372"/>
      <c r="AM477" s="372"/>
      <c r="AN477" s="372"/>
      <c r="AO477" s="372"/>
    </row>
    <row r="478" spans="11:41" s="156" customFormat="1" x14ac:dyDescent="0.2">
      <c r="K478" s="372"/>
      <c r="L478" s="372"/>
      <c r="M478" s="372"/>
      <c r="N478" s="372"/>
      <c r="O478" s="372"/>
      <c r="P478" s="372"/>
      <c r="Q478" s="372"/>
      <c r="R478" s="372"/>
      <c r="S478" s="372"/>
      <c r="T478" s="372"/>
      <c r="U478" s="372"/>
      <c r="V478" s="372"/>
      <c r="W478" s="372"/>
      <c r="X478" s="372"/>
      <c r="Y478" s="372"/>
      <c r="Z478" s="372"/>
      <c r="AA478" s="372"/>
      <c r="AB478" s="372"/>
      <c r="AC478" s="372"/>
      <c r="AD478" s="372"/>
      <c r="AE478" s="372"/>
      <c r="AF478" s="372"/>
      <c r="AG478" s="372"/>
      <c r="AH478" s="372"/>
      <c r="AI478" s="372"/>
      <c r="AJ478" s="372"/>
      <c r="AK478" s="372"/>
      <c r="AL478" s="372"/>
      <c r="AM478" s="372"/>
      <c r="AN478" s="372"/>
      <c r="AO478" s="372"/>
    </row>
    <row r="479" spans="11:41" s="156" customFormat="1" x14ac:dyDescent="0.2">
      <c r="K479" s="372"/>
      <c r="L479" s="372"/>
      <c r="M479" s="372"/>
      <c r="N479" s="372"/>
      <c r="O479" s="372"/>
      <c r="P479" s="372"/>
      <c r="Q479" s="372"/>
      <c r="R479" s="372"/>
      <c r="S479" s="372"/>
      <c r="T479" s="372"/>
      <c r="U479" s="372"/>
      <c r="V479" s="372"/>
      <c r="W479" s="372"/>
      <c r="X479" s="372"/>
      <c r="Y479" s="372"/>
      <c r="Z479" s="372"/>
      <c r="AA479" s="372"/>
      <c r="AB479" s="372"/>
      <c r="AC479" s="372"/>
      <c r="AD479" s="372"/>
      <c r="AE479" s="372"/>
      <c r="AF479" s="372"/>
      <c r="AG479" s="372"/>
      <c r="AH479" s="372"/>
      <c r="AI479" s="372"/>
      <c r="AJ479" s="372"/>
      <c r="AK479" s="372"/>
      <c r="AL479" s="372"/>
      <c r="AM479" s="372"/>
      <c r="AN479" s="372"/>
      <c r="AO479" s="372"/>
    </row>
    <row r="480" spans="11:41" s="156" customFormat="1" x14ac:dyDescent="0.2">
      <c r="K480" s="372"/>
      <c r="L480" s="372"/>
      <c r="M480" s="372"/>
      <c r="N480" s="372"/>
      <c r="O480" s="372"/>
      <c r="P480" s="372"/>
      <c r="Q480" s="372"/>
      <c r="R480" s="372"/>
      <c r="S480" s="372"/>
      <c r="T480" s="372"/>
      <c r="U480" s="372"/>
      <c r="V480" s="372"/>
      <c r="W480" s="372"/>
      <c r="X480" s="372"/>
      <c r="Y480" s="372"/>
      <c r="Z480" s="372"/>
      <c r="AA480" s="372"/>
      <c r="AB480" s="372"/>
      <c r="AC480" s="372"/>
      <c r="AD480" s="372"/>
      <c r="AE480" s="372"/>
      <c r="AF480" s="372"/>
      <c r="AG480" s="372"/>
      <c r="AH480" s="372"/>
      <c r="AI480" s="372"/>
      <c r="AJ480" s="372"/>
      <c r="AK480" s="372"/>
      <c r="AL480" s="372"/>
      <c r="AM480" s="372"/>
      <c r="AN480" s="372"/>
      <c r="AO480" s="372"/>
    </row>
    <row r="481" spans="11:41" s="156" customFormat="1" x14ac:dyDescent="0.2">
      <c r="K481" s="372"/>
      <c r="L481" s="372"/>
      <c r="M481" s="372"/>
      <c r="N481" s="372"/>
      <c r="O481" s="372"/>
      <c r="P481" s="372"/>
      <c r="Q481" s="372"/>
      <c r="R481" s="372"/>
      <c r="S481" s="372"/>
      <c r="T481" s="372"/>
      <c r="U481" s="372"/>
      <c r="V481" s="372"/>
      <c r="W481" s="372"/>
      <c r="X481" s="372"/>
      <c r="Y481" s="372"/>
      <c r="Z481" s="372"/>
      <c r="AA481" s="372"/>
      <c r="AB481" s="372"/>
      <c r="AC481" s="372"/>
      <c r="AD481" s="372"/>
      <c r="AE481" s="372"/>
      <c r="AF481" s="372"/>
      <c r="AG481" s="372"/>
      <c r="AH481" s="372"/>
      <c r="AI481" s="372"/>
      <c r="AJ481" s="372"/>
      <c r="AK481" s="372"/>
      <c r="AL481" s="372"/>
      <c r="AM481" s="372"/>
      <c r="AN481" s="372"/>
      <c r="AO481" s="372"/>
    </row>
    <row r="482" spans="11:41" s="156" customFormat="1" x14ac:dyDescent="0.2">
      <c r="K482" s="372"/>
      <c r="L482" s="372"/>
      <c r="M482" s="372"/>
      <c r="N482" s="372"/>
      <c r="O482" s="372"/>
      <c r="P482" s="372"/>
      <c r="Q482" s="372"/>
      <c r="R482" s="372"/>
      <c r="S482" s="372"/>
      <c r="T482" s="372"/>
      <c r="U482" s="372"/>
      <c r="V482" s="372"/>
      <c r="W482" s="372"/>
      <c r="X482" s="372"/>
      <c r="Y482" s="372"/>
      <c r="Z482" s="372"/>
      <c r="AA482" s="372"/>
      <c r="AB482" s="372"/>
      <c r="AC482" s="372"/>
      <c r="AD482" s="372"/>
      <c r="AE482" s="372"/>
      <c r="AF482" s="372"/>
      <c r="AG482" s="372"/>
      <c r="AH482" s="372"/>
      <c r="AI482" s="372"/>
      <c r="AJ482" s="372"/>
      <c r="AK482" s="372"/>
      <c r="AL482" s="372"/>
      <c r="AM482" s="372"/>
      <c r="AN482" s="372"/>
      <c r="AO482" s="372"/>
    </row>
    <row r="483" spans="11:41" s="156" customFormat="1" x14ac:dyDescent="0.2">
      <c r="K483" s="372"/>
      <c r="L483" s="372"/>
      <c r="M483" s="372"/>
      <c r="N483" s="372"/>
      <c r="O483" s="372"/>
      <c r="P483" s="372"/>
      <c r="Q483" s="372"/>
      <c r="R483" s="372"/>
      <c r="S483" s="372"/>
      <c r="T483" s="372"/>
      <c r="U483" s="372"/>
      <c r="V483" s="372"/>
      <c r="W483" s="372"/>
      <c r="X483" s="372"/>
      <c r="Y483" s="372"/>
      <c r="Z483" s="372"/>
      <c r="AA483" s="372"/>
      <c r="AB483" s="372"/>
      <c r="AC483" s="372"/>
      <c r="AD483" s="372"/>
      <c r="AE483" s="372"/>
      <c r="AF483" s="372"/>
      <c r="AG483" s="372"/>
      <c r="AH483" s="372"/>
      <c r="AI483" s="372"/>
      <c r="AJ483" s="372"/>
      <c r="AK483" s="372"/>
      <c r="AL483" s="372"/>
      <c r="AM483" s="372"/>
      <c r="AN483" s="372"/>
      <c r="AO483" s="372"/>
    </row>
    <row r="484" spans="11:41" s="156" customFormat="1" x14ac:dyDescent="0.2">
      <c r="K484" s="372"/>
      <c r="L484" s="372"/>
      <c r="M484" s="372"/>
      <c r="N484" s="372"/>
      <c r="O484" s="372"/>
      <c r="P484" s="372"/>
      <c r="Q484" s="372"/>
      <c r="R484" s="372"/>
      <c r="S484" s="372"/>
      <c r="T484" s="372"/>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row>
    <row r="485" spans="11:41" s="156" customFormat="1" x14ac:dyDescent="0.2">
      <c r="K485" s="372"/>
      <c r="L485" s="372"/>
      <c r="M485" s="372"/>
      <c r="N485" s="372"/>
      <c r="O485" s="372"/>
      <c r="P485" s="372"/>
      <c r="Q485" s="372"/>
      <c r="R485" s="372"/>
      <c r="S485" s="372"/>
      <c r="T485" s="372"/>
      <c r="U485" s="372"/>
      <c r="V485" s="372"/>
      <c r="W485" s="372"/>
      <c r="X485" s="372"/>
      <c r="Y485" s="372"/>
      <c r="Z485" s="372"/>
      <c r="AA485" s="372"/>
      <c r="AB485" s="372"/>
      <c r="AC485" s="372"/>
      <c r="AD485" s="372"/>
      <c r="AE485" s="372"/>
      <c r="AF485" s="372"/>
      <c r="AG485" s="372"/>
      <c r="AH485" s="372"/>
      <c r="AI485" s="372"/>
      <c r="AJ485" s="372"/>
      <c r="AK485" s="372"/>
      <c r="AL485" s="372"/>
      <c r="AM485" s="372"/>
      <c r="AN485" s="372"/>
      <c r="AO485" s="372"/>
    </row>
    <row r="486" spans="11:41" s="156" customFormat="1" x14ac:dyDescent="0.2">
      <c r="K486" s="372"/>
      <c r="L486" s="372"/>
      <c r="M486" s="372"/>
      <c r="N486" s="372"/>
      <c r="O486" s="372"/>
      <c r="P486" s="372"/>
      <c r="Q486" s="372"/>
      <c r="R486" s="372"/>
      <c r="S486" s="372"/>
      <c r="T486" s="372"/>
      <c r="U486" s="372"/>
      <c r="V486" s="372"/>
      <c r="W486" s="372"/>
      <c r="X486" s="372"/>
      <c r="Y486" s="372"/>
      <c r="Z486" s="372"/>
      <c r="AA486" s="372"/>
      <c r="AB486" s="372"/>
      <c r="AC486" s="372"/>
      <c r="AD486" s="372"/>
      <c r="AE486" s="372"/>
      <c r="AF486" s="372"/>
      <c r="AG486" s="372"/>
      <c r="AH486" s="372"/>
      <c r="AI486" s="372"/>
      <c r="AJ486" s="372"/>
      <c r="AK486" s="372"/>
      <c r="AL486" s="372"/>
      <c r="AM486" s="372"/>
      <c r="AN486" s="372"/>
      <c r="AO486" s="372"/>
    </row>
    <row r="487" spans="11:41" s="156" customFormat="1" x14ac:dyDescent="0.2">
      <c r="K487" s="372"/>
      <c r="L487" s="372"/>
      <c r="M487" s="372"/>
      <c r="N487" s="372"/>
      <c r="O487" s="372"/>
      <c r="P487" s="372"/>
      <c r="Q487" s="372"/>
      <c r="R487" s="372"/>
      <c r="S487" s="372"/>
      <c r="T487" s="372"/>
      <c r="U487" s="372"/>
      <c r="V487" s="372"/>
      <c r="W487" s="372"/>
      <c r="X487" s="372"/>
      <c r="Y487" s="372"/>
      <c r="Z487" s="372"/>
      <c r="AA487" s="372"/>
      <c r="AB487" s="372"/>
      <c r="AC487" s="372"/>
      <c r="AD487" s="372"/>
      <c r="AE487" s="372"/>
      <c r="AF487" s="372"/>
      <c r="AG487" s="372"/>
      <c r="AH487" s="372"/>
      <c r="AI487" s="372"/>
      <c r="AJ487" s="372"/>
      <c r="AK487" s="372"/>
      <c r="AL487" s="372"/>
      <c r="AM487" s="372"/>
      <c r="AN487" s="372"/>
      <c r="AO487" s="372"/>
    </row>
    <row r="488" spans="11:41" s="156" customFormat="1" x14ac:dyDescent="0.2">
      <c r="K488" s="372"/>
      <c r="L488" s="372"/>
      <c r="M488" s="372"/>
      <c r="N488" s="372"/>
      <c r="O488" s="372"/>
      <c r="P488" s="372"/>
      <c r="Q488" s="372"/>
      <c r="R488" s="372"/>
      <c r="S488" s="372"/>
      <c r="T488" s="372"/>
      <c r="U488" s="372"/>
      <c r="V488" s="372"/>
      <c r="W488" s="372"/>
      <c r="X488" s="372"/>
      <c r="Y488" s="372"/>
      <c r="Z488" s="372"/>
      <c r="AA488" s="372"/>
      <c r="AB488" s="372"/>
      <c r="AC488" s="372"/>
      <c r="AD488" s="372"/>
      <c r="AE488" s="372"/>
      <c r="AF488" s="372"/>
      <c r="AG488" s="372"/>
      <c r="AH488" s="372"/>
      <c r="AI488" s="372"/>
      <c r="AJ488" s="372"/>
      <c r="AK488" s="372"/>
      <c r="AL488" s="372"/>
      <c r="AM488" s="372"/>
      <c r="AN488" s="372"/>
      <c r="AO488" s="372"/>
    </row>
    <row r="489" spans="11:41" s="156" customFormat="1" x14ac:dyDescent="0.2">
      <c r="K489" s="372"/>
      <c r="L489" s="372"/>
      <c r="M489" s="372"/>
      <c r="N489" s="372"/>
      <c r="O489" s="372"/>
      <c r="P489" s="372"/>
      <c r="Q489" s="372"/>
      <c r="R489" s="372"/>
      <c r="S489" s="372"/>
      <c r="T489" s="372"/>
      <c r="U489" s="372"/>
      <c r="V489" s="372"/>
      <c r="W489" s="372"/>
      <c r="X489" s="372"/>
      <c r="Y489" s="372"/>
      <c r="Z489" s="372"/>
      <c r="AA489" s="372"/>
      <c r="AB489" s="372"/>
      <c r="AC489" s="372"/>
      <c r="AD489" s="372"/>
      <c r="AE489" s="372"/>
      <c r="AF489" s="372"/>
      <c r="AG489" s="372"/>
      <c r="AH489" s="372"/>
      <c r="AI489" s="372"/>
      <c r="AJ489" s="372"/>
      <c r="AK489" s="372"/>
      <c r="AL489" s="372"/>
      <c r="AM489" s="372"/>
      <c r="AN489" s="372"/>
      <c r="AO489" s="372"/>
    </row>
    <row r="490" spans="11:41" s="156" customFormat="1" x14ac:dyDescent="0.2">
      <c r="K490" s="372"/>
      <c r="L490" s="372"/>
      <c r="M490" s="372"/>
      <c r="N490" s="372"/>
      <c r="O490" s="372"/>
      <c r="P490" s="372"/>
      <c r="Q490" s="372"/>
      <c r="R490" s="372"/>
      <c r="S490" s="372"/>
      <c r="T490" s="372"/>
      <c r="U490" s="372"/>
      <c r="V490" s="372"/>
      <c r="W490" s="372"/>
      <c r="X490" s="372"/>
      <c r="Y490" s="372"/>
      <c r="Z490" s="372"/>
      <c r="AA490" s="372"/>
      <c r="AB490" s="372"/>
      <c r="AC490" s="372"/>
      <c r="AD490" s="372"/>
      <c r="AE490" s="372"/>
      <c r="AF490" s="372"/>
      <c r="AG490" s="372"/>
      <c r="AH490" s="372"/>
      <c r="AI490" s="372"/>
      <c r="AJ490" s="372"/>
      <c r="AK490" s="372"/>
      <c r="AL490" s="372"/>
      <c r="AM490" s="372"/>
      <c r="AN490" s="372"/>
      <c r="AO490" s="372"/>
    </row>
    <row r="491" spans="11:41" s="156" customFormat="1" x14ac:dyDescent="0.2">
      <c r="K491" s="372"/>
      <c r="L491" s="372"/>
      <c r="M491" s="372"/>
      <c r="N491" s="372"/>
      <c r="O491" s="372"/>
      <c r="P491" s="372"/>
      <c r="Q491" s="372"/>
      <c r="R491" s="372"/>
      <c r="S491" s="372"/>
      <c r="T491" s="372"/>
      <c r="U491" s="372"/>
      <c r="V491" s="372"/>
      <c r="W491" s="372"/>
      <c r="X491" s="372"/>
      <c r="Y491" s="372"/>
      <c r="Z491" s="372"/>
      <c r="AA491" s="372"/>
      <c r="AB491" s="372"/>
      <c r="AC491" s="372"/>
      <c r="AD491" s="372"/>
      <c r="AE491" s="372"/>
      <c r="AF491" s="372"/>
      <c r="AG491" s="372"/>
      <c r="AH491" s="372"/>
      <c r="AI491" s="372"/>
      <c r="AJ491" s="372"/>
      <c r="AK491" s="372"/>
      <c r="AL491" s="372"/>
      <c r="AM491" s="372"/>
      <c r="AN491" s="372"/>
      <c r="AO491" s="372"/>
    </row>
    <row r="492" spans="11:41" s="156" customFormat="1" x14ac:dyDescent="0.2">
      <c r="K492" s="372"/>
      <c r="L492" s="372"/>
      <c r="M492" s="372"/>
      <c r="N492" s="372"/>
      <c r="O492" s="372"/>
      <c r="P492" s="372"/>
      <c r="Q492" s="372"/>
      <c r="R492" s="372"/>
      <c r="S492" s="372"/>
      <c r="T492" s="372"/>
      <c r="U492" s="372"/>
      <c r="V492" s="372"/>
      <c r="W492" s="372"/>
      <c r="X492" s="372"/>
      <c r="Y492" s="372"/>
      <c r="Z492" s="372"/>
      <c r="AA492" s="372"/>
      <c r="AB492" s="372"/>
      <c r="AC492" s="372"/>
      <c r="AD492" s="372"/>
      <c r="AE492" s="372"/>
      <c r="AF492" s="372"/>
      <c r="AG492" s="372"/>
      <c r="AH492" s="372"/>
      <c r="AI492" s="372"/>
      <c r="AJ492" s="372"/>
      <c r="AK492" s="372"/>
      <c r="AL492" s="372"/>
      <c r="AM492" s="372"/>
      <c r="AN492" s="372"/>
      <c r="AO492" s="372"/>
    </row>
    <row r="493" spans="11:41" s="156" customFormat="1" x14ac:dyDescent="0.2">
      <c r="K493" s="372"/>
      <c r="L493" s="372"/>
      <c r="M493" s="372"/>
      <c r="N493" s="372"/>
      <c r="O493" s="372"/>
      <c r="P493" s="372"/>
      <c r="Q493" s="372"/>
      <c r="R493" s="372"/>
      <c r="S493" s="372"/>
      <c r="T493" s="372"/>
      <c r="U493" s="372"/>
      <c r="V493" s="372"/>
      <c r="W493" s="372"/>
      <c r="X493" s="372"/>
      <c r="Y493" s="372"/>
      <c r="Z493" s="372"/>
      <c r="AA493" s="372"/>
      <c r="AB493" s="372"/>
      <c r="AC493" s="372"/>
      <c r="AD493" s="372"/>
      <c r="AE493" s="372"/>
      <c r="AF493" s="372"/>
      <c r="AG493" s="372"/>
      <c r="AH493" s="372"/>
      <c r="AI493" s="372"/>
      <c r="AJ493" s="372"/>
      <c r="AK493" s="372"/>
      <c r="AL493" s="372"/>
      <c r="AM493" s="372"/>
      <c r="AN493" s="372"/>
      <c r="AO493" s="372"/>
    </row>
    <row r="494" spans="11:41" s="156" customFormat="1" x14ac:dyDescent="0.2">
      <c r="K494" s="372"/>
      <c r="L494" s="372"/>
      <c r="M494" s="372"/>
      <c r="N494" s="372"/>
      <c r="O494" s="372"/>
      <c r="P494" s="372"/>
      <c r="Q494" s="372"/>
      <c r="R494" s="372"/>
      <c r="S494" s="372"/>
      <c r="T494" s="372"/>
      <c r="U494" s="372"/>
      <c r="V494" s="372"/>
      <c r="W494" s="372"/>
      <c r="X494" s="372"/>
      <c r="Y494" s="372"/>
      <c r="Z494" s="372"/>
      <c r="AA494" s="372"/>
      <c r="AB494" s="372"/>
      <c r="AC494" s="372"/>
      <c r="AD494" s="372"/>
      <c r="AE494" s="372"/>
      <c r="AF494" s="372"/>
      <c r="AG494" s="372"/>
      <c r="AH494" s="372"/>
      <c r="AI494" s="372"/>
      <c r="AJ494" s="372"/>
      <c r="AK494" s="372"/>
      <c r="AL494" s="372"/>
      <c r="AM494" s="372"/>
      <c r="AN494" s="372"/>
      <c r="AO494" s="372"/>
    </row>
    <row r="495" spans="11:41" s="156" customFormat="1" x14ac:dyDescent="0.2">
      <c r="K495" s="372"/>
      <c r="L495" s="372"/>
      <c r="M495" s="372"/>
      <c r="N495" s="372"/>
      <c r="O495" s="372"/>
      <c r="P495" s="372"/>
      <c r="Q495" s="372"/>
      <c r="R495" s="372"/>
      <c r="S495" s="372"/>
      <c r="T495" s="372"/>
      <c r="U495" s="372"/>
      <c r="V495" s="372"/>
      <c r="W495" s="372"/>
      <c r="X495" s="372"/>
      <c r="Y495" s="372"/>
      <c r="Z495" s="372"/>
      <c r="AA495" s="372"/>
      <c r="AB495" s="372"/>
      <c r="AC495" s="372"/>
      <c r="AD495" s="372"/>
      <c r="AE495" s="372"/>
      <c r="AF495" s="372"/>
      <c r="AG495" s="372"/>
      <c r="AH495" s="372"/>
      <c r="AI495" s="372"/>
      <c r="AJ495" s="372"/>
      <c r="AK495" s="372"/>
      <c r="AL495" s="372"/>
      <c r="AM495" s="372"/>
      <c r="AN495" s="372"/>
      <c r="AO495" s="372"/>
    </row>
    <row r="496" spans="11:41" s="156" customFormat="1" x14ac:dyDescent="0.2">
      <c r="K496" s="372"/>
      <c r="L496" s="372"/>
      <c r="M496" s="372"/>
      <c r="N496" s="372"/>
      <c r="O496" s="372"/>
      <c r="P496" s="372"/>
      <c r="Q496" s="372"/>
      <c r="R496" s="372"/>
      <c r="S496" s="372"/>
      <c r="T496" s="372"/>
      <c r="U496" s="372"/>
      <c r="V496" s="372"/>
      <c r="W496" s="372"/>
      <c r="X496" s="372"/>
      <c r="Y496" s="372"/>
      <c r="Z496" s="372"/>
      <c r="AA496" s="372"/>
      <c r="AB496" s="372"/>
      <c r="AC496" s="372"/>
      <c r="AD496" s="372"/>
      <c r="AE496" s="372"/>
      <c r="AF496" s="372"/>
      <c r="AG496" s="372"/>
      <c r="AH496" s="372"/>
      <c r="AI496" s="372"/>
      <c r="AJ496" s="372"/>
      <c r="AK496" s="372"/>
      <c r="AL496" s="372"/>
      <c r="AM496" s="372"/>
      <c r="AN496" s="372"/>
      <c r="AO496" s="372"/>
    </row>
    <row r="497" spans="11:41" s="156" customFormat="1" x14ac:dyDescent="0.2">
      <c r="K497" s="372"/>
      <c r="L497" s="372"/>
      <c r="M497" s="372"/>
      <c r="N497" s="372"/>
      <c r="O497" s="372"/>
      <c r="P497" s="372"/>
      <c r="Q497" s="372"/>
      <c r="R497" s="372"/>
      <c r="S497" s="372"/>
      <c r="T497" s="372"/>
      <c r="U497" s="372"/>
      <c r="V497" s="372"/>
      <c r="W497" s="372"/>
      <c r="X497" s="372"/>
      <c r="Y497" s="372"/>
      <c r="Z497" s="372"/>
      <c r="AA497" s="372"/>
      <c r="AB497" s="372"/>
      <c r="AC497" s="372"/>
      <c r="AD497" s="372"/>
      <c r="AE497" s="372"/>
      <c r="AF497" s="372"/>
      <c r="AG497" s="372"/>
      <c r="AH497" s="372"/>
      <c r="AI497" s="372"/>
      <c r="AJ497" s="372"/>
      <c r="AK497" s="372"/>
      <c r="AL497" s="372"/>
      <c r="AM497" s="372"/>
      <c r="AN497" s="372"/>
      <c r="AO497" s="372"/>
    </row>
    <row r="498" spans="11:41" s="156" customFormat="1" x14ac:dyDescent="0.2">
      <c r="K498" s="372"/>
      <c r="L498" s="372"/>
      <c r="M498" s="372"/>
      <c r="N498" s="372"/>
      <c r="O498" s="372"/>
      <c r="P498" s="372"/>
      <c r="Q498" s="372"/>
      <c r="R498" s="372"/>
      <c r="S498" s="372"/>
      <c r="T498" s="372"/>
      <c r="U498" s="372"/>
      <c r="V498" s="372"/>
      <c r="W498" s="372"/>
      <c r="X498" s="372"/>
      <c r="Y498" s="372"/>
      <c r="Z498" s="372"/>
      <c r="AA498" s="372"/>
      <c r="AB498" s="372"/>
      <c r="AC498" s="372"/>
      <c r="AD498" s="372"/>
      <c r="AE498" s="372"/>
      <c r="AF498" s="372"/>
      <c r="AG498" s="372"/>
      <c r="AH498" s="372"/>
      <c r="AI498" s="372"/>
      <c r="AJ498" s="372"/>
      <c r="AK498" s="372"/>
      <c r="AL498" s="372"/>
      <c r="AM498" s="372"/>
      <c r="AN498" s="372"/>
      <c r="AO498" s="372"/>
    </row>
    <row r="499" spans="11:41" s="156" customFormat="1" x14ac:dyDescent="0.2">
      <c r="K499" s="372"/>
      <c r="L499" s="372"/>
      <c r="M499" s="372"/>
      <c r="N499" s="372"/>
      <c r="O499" s="372"/>
      <c r="P499" s="372"/>
      <c r="Q499" s="372"/>
      <c r="R499" s="372"/>
      <c r="S499" s="372"/>
      <c r="T499" s="372"/>
      <c r="U499" s="372"/>
      <c r="V499" s="372"/>
      <c r="W499" s="372"/>
      <c r="X499" s="372"/>
      <c r="Y499" s="372"/>
      <c r="Z499" s="372"/>
      <c r="AA499" s="372"/>
      <c r="AB499" s="372"/>
      <c r="AC499" s="372"/>
      <c r="AD499" s="372"/>
      <c r="AE499" s="372"/>
      <c r="AF499" s="372"/>
      <c r="AG499" s="372"/>
      <c r="AH499" s="372"/>
      <c r="AI499" s="372"/>
      <c r="AJ499" s="372"/>
      <c r="AK499" s="372"/>
      <c r="AL499" s="372"/>
      <c r="AM499" s="372"/>
      <c r="AN499" s="372"/>
      <c r="AO499" s="372"/>
    </row>
    <row r="500" spans="11:41" s="156" customFormat="1" x14ac:dyDescent="0.2">
      <c r="K500" s="372"/>
      <c r="L500" s="372"/>
      <c r="M500" s="372"/>
      <c r="N500" s="372"/>
      <c r="O500" s="372"/>
      <c r="P500" s="372"/>
      <c r="Q500" s="372"/>
      <c r="R500" s="372"/>
      <c r="S500" s="372"/>
      <c r="T500" s="372"/>
      <c r="U500" s="372"/>
      <c r="V500" s="372"/>
      <c r="W500" s="372"/>
      <c r="X500" s="372"/>
      <c r="Y500" s="372"/>
      <c r="Z500" s="372"/>
      <c r="AA500" s="372"/>
      <c r="AB500" s="372"/>
      <c r="AC500" s="372"/>
      <c r="AD500" s="372"/>
      <c r="AE500" s="372"/>
      <c r="AF500" s="372"/>
      <c r="AG500" s="372"/>
      <c r="AH500" s="372"/>
      <c r="AI500" s="372"/>
      <c r="AJ500" s="372"/>
      <c r="AK500" s="372"/>
      <c r="AL500" s="372"/>
      <c r="AM500" s="372"/>
      <c r="AN500" s="372"/>
      <c r="AO500" s="372"/>
    </row>
    <row r="501" spans="11:41" s="156" customFormat="1" x14ac:dyDescent="0.2">
      <c r="K501" s="372"/>
      <c r="L501" s="372"/>
      <c r="M501" s="372"/>
      <c r="N501" s="372"/>
      <c r="O501" s="372"/>
      <c r="P501" s="372"/>
      <c r="Q501" s="372"/>
      <c r="R501" s="372"/>
      <c r="S501" s="372"/>
      <c r="T501" s="372"/>
      <c r="U501" s="372"/>
      <c r="V501" s="372"/>
      <c r="W501" s="372"/>
      <c r="X501" s="372"/>
      <c r="Y501" s="372"/>
      <c r="Z501" s="372"/>
      <c r="AA501" s="372"/>
      <c r="AB501" s="372"/>
      <c r="AC501" s="372"/>
      <c r="AD501" s="372"/>
      <c r="AE501" s="372"/>
      <c r="AF501" s="372"/>
      <c r="AG501" s="372"/>
      <c r="AH501" s="372"/>
      <c r="AI501" s="372"/>
      <c r="AJ501" s="372"/>
      <c r="AK501" s="372"/>
      <c r="AL501" s="372"/>
      <c r="AM501" s="372"/>
      <c r="AN501" s="372"/>
      <c r="AO501" s="372"/>
    </row>
    <row r="502" spans="11:41" s="156" customFormat="1" x14ac:dyDescent="0.2">
      <c r="K502" s="372"/>
      <c r="L502" s="372"/>
      <c r="M502" s="372"/>
      <c r="N502" s="372"/>
      <c r="O502" s="372"/>
      <c r="P502" s="372"/>
      <c r="Q502" s="372"/>
      <c r="R502" s="372"/>
      <c r="S502" s="372"/>
      <c r="T502" s="372"/>
      <c r="U502" s="372"/>
      <c r="V502" s="372"/>
      <c r="W502" s="372"/>
      <c r="X502" s="372"/>
      <c r="Y502" s="372"/>
      <c r="Z502" s="372"/>
      <c r="AA502" s="372"/>
      <c r="AB502" s="372"/>
      <c r="AC502" s="372"/>
      <c r="AD502" s="372"/>
      <c r="AE502" s="372"/>
      <c r="AF502" s="372"/>
      <c r="AG502" s="372"/>
      <c r="AH502" s="372"/>
      <c r="AI502" s="372"/>
      <c r="AJ502" s="372"/>
      <c r="AK502" s="372"/>
      <c r="AL502" s="372"/>
      <c r="AM502" s="372"/>
      <c r="AN502" s="372"/>
      <c r="AO502" s="372"/>
    </row>
    <row r="503" spans="11:41" s="156" customFormat="1" x14ac:dyDescent="0.2">
      <c r="K503" s="372"/>
      <c r="L503" s="372"/>
      <c r="M503" s="372"/>
      <c r="N503" s="372"/>
      <c r="O503" s="372"/>
      <c r="P503" s="372"/>
      <c r="Q503" s="372"/>
      <c r="R503" s="372"/>
      <c r="S503" s="372"/>
      <c r="T503" s="372"/>
      <c r="U503" s="372"/>
      <c r="V503" s="372"/>
      <c r="W503" s="372"/>
      <c r="X503" s="372"/>
      <c r="Y503" s="372"/>
      <c r="Z503" s="372"/>
      <c r="AA503" s="372"/>
      <c r="AB503" s="372"/>
      <c r="AC503" s="372"/>
      <c r="AD503" s="372"/>
      <c r="AE503" s="372"/>
      <c r="AF503" s="372"/>
      <c r="AG503" s="372"/>
      <c r="AH503" s="372"/>
      <c r="AI503" s="372"/>
      <c r="AJ503" s="372"/>
      <c r="AK503" s="372"/>
      <c r="AL503" s="372"/>
      <c r="AM503" s="372"/>
      <c r="AN503" s="372"/>
      <c r="AO503" s="372"/>
    </row>
    <row r="504" spans="11:41" s="156" customFormat="1" x14ac:dyDescent="0.2">
      <c r="K504" s="372"/>
      <c r="L504" s="372"/>
      <c r="M504" s="372"/>
      <c r="N504" s="372"/>
      <c r="O504" s="372"/>
      <c r="P504" s="372"/>
      <c r="Q504" s="372"/>
      <c r="R504" s="372"/>
      <c r="S504" s="372"/>
      <c r="T504" s="372"/>
      <c r="U504" s="372"/>
      <c r="V504" s="372"/>
      <c r="W504" s="372"/>
      <c r="X504" s="372"/>
      <c r="Y504" s="372"/>
      <c r="Z504" s="372"/>
      <c r="AA504" s="372"/>
      <c r="AB504" s="372"/>
      <c r="AC504" s="372"/>
      <c r="AD504" s="372"/>
      <c r="AE504" s="372"/>
      <c r="AF504" s="372"/>
      <c r="AG504" s="372"/>
      <c r="AH504" s="372"/>
      <c r="AI504" s="372"/>
      <c r="AJ504" s="372"/>
      <c r="AK504" s="372"/>
      <c r="AL504" s="372"/>
      <c r="AM504" s="372"/>
      <c r="AN504" s="372"/>
      <c r="AO504" s="372"/>
    </row>
    <row r="505" spans="11:41" s="156" customFormat="1" x14ac:dyDescent="0.2">
      <c r="K505" s="372"/>
      <c r="L505" s="372"/>
      <c r="M505" s="372"/>
      <c r="N505" s="372"/>
      <c r="O505" s="372"/>
      <c r="P505" s="372"/>
      <c r="Q505" s="372"/>
      <c r="R505" s="372"/>
      <c r="S505" s="372"/>
      <c r="T505" s="372"/>
      <c r="U505" s="372"/>
      <c r="V505" s="372"/>
      <c r="W505" s="372"/>
      <c r="X505" s="372"/>
      <c r="Y505" s="372"/>
      <c r="Z505" s="372"/>
      <c r="AA505" s="372"/>
      <c r="AB505" s="372"/>
      <c r="AC505" s="372"/>
      <c r="AD505" s="372"/>
      <c r="AE505" s="372"/>
      <c r="AF505" s="372"/>
      <c r="AG505" s="372"/>
      <c r="AH505" s="372"/>
      <c r="AI505" s="372"/>
      <c r="AJ505" s="372"/>
      <c r="AK505" s="372"/>
      <c r="AL505" s="372"/>
      <c r="AM505" s="372"/>
      <c r="AN505" s="372"/>
      <c r="AO505" s="372"/>
    </row>
    <row r="506" spans="11:41" s="156" customFormat="1" x14ac:dyDescent="0.2">
      <c r="K506" s="372"/>
      <c r="L506" s="372"/>
      <c r="M506" s="372"/>
      <c r="N506" s="372"/>
      <c r="O506" s="372"/>
      <c r="P506" s="372"/>
      <c r="Q506" s="372"/>
      <c r="R506" s="372"/>
      <c r="S506" s="372"/>
      <c r="T506" s="372"/>
      <c r="U506" s="372"/>
      <c r="V506" s="372"/>
      <c r="W506" s="372"/>
      <c r="X506" s="372"/>
      <c r="Y506" s="372"/>
      <c r="Z506" s="372"/>
      <c r="AA506" s="372"/>
      <c r="AB506" s="372"/>
      <c r="AC506" s="372"/>
      <c r="AD506" s="372"/>
      <c r="AE506" s="372"/>
      <c r="AF506" s="372"/>
      <c r="AG506" s="372"/>
      <c r="AH506" s="372"/>
      <c r="AI506" s="372"/>
      <c r="AJ506" s="372"/>
      <c r="AK506" s="372"/>
      <c r="AL506" s="372"/>
      <c r="AM506" s="372"/>
      <c r="AN506" s="372"/>
      <c r="AO506" s="372"/>
    </row>
    <row r="507" spans="11:41" s="156" customFormat="1" x14ac:dyDescent="0.2">
      <c r="K507" s="372"/>
      <c r="L507" s="372"/>
      <c r="M507" s="372"/>
      <c r="N507" s="372"/>
      <c r="O507" s="372"/>
      <c r="P507" s="372"/>
      <c r="Q507" s="372"/>
      <c r="R507" s="372"/>
      <c r="S507" s="372"/>
      <c r="T507" s="372"/>
      <c r="U507" s="372"/>
      <c r="V507" s="372"/>
      <c r="W507" s="372"/>
      <c r="X507" s="372"/>
      <c r="Y507" s="372"/>
      <c r="Z507" s="372"/>
      <c r="AA507" s="372"/>
      <c r="AB507" s="372"/>
      <c r="AC507" s="372"/>
      <c r="AD507" s="372"/>
      <c r="AE507" s="372"/>
      <c r="AF507" s="372"/>
      <c r="AG507" s="372"/>
      <c r="AH507" s="372"/>
      <c r="AI507" s="372"/>
      <c r="AJ507" s="372"/>
      <c r="AK507" s="372"/>
      <c r="AL507" s="372"/>
      <c r="AM507" s="372"/>
      <c r="AN507" s="372"/>
      <c r="AO507" s="372"/>
    </row>
    <row r="508" spans="11:41" s="156" customFormat="1" x14ac:dyDescent="0.2">
      <c r="K508" s="372"/>
      <c r="L508" s="372"/>
      <c r="M508" s="372"/>
      <c r="N508" s="372"/>
      <c r="O508" s="372"/>
      <c r="P508" s="372"/>
      <c r="Q508" s="372"/>
      <c r="R508" s="372"/>
      <c r="S508" s="372"/>
      <c r="T508" s="372"/>
      <c r="U508" s="372"/>
      <c r="V508" s="372"/>
      <c r="W508" s="372"/>
      <c r="X508" s="372"/>
      <c r="Y508" s="372"/>
      <c r="Z508" s="372"/>
      <c r="AA508" s="372"/>
      <c r="AB508" s="372"/>
      <c r="AC508" s="372"/>
      <c r="AD508" s="372"/>
      <c r="AE508" s="372"/>
      <c r="AF508" s="372"/>
      <c r="AG508" s="372"/>
      <c r="AH508" s="372"/>
      <c r="AI508" s="372"/>
      <c r="AJ508" s="372"/>
      <c r="AK508" s="372"/>
      <c r="AL508" s="372"/>
      <c r="AM508" s="372"/>
      <c r="AN508" s="372"/>
      <c r="AO508" s="372"/>
    </row>
    <row r="509" spans="11:41" s="156" customFormat="1" x14ac:dyDescent="0.2">
      <c r="K509" s="372"/>
      <c r="L509" s="372"/>
      <c r="M509" s="372"/>
      <c r="N509" s="372"/>
      <c r="O509" s="372"/>
      <c r="P509" s="372"/>
      <c r="Q509" s="372"/>
      <c r="R509" s="372"/>
      <c r="S509" s="372"/>
      <c r="T509" s="372"/>
      <c r="U509" s="372"/>
      <c r="V509" s="372"/>
      <c r="W509" s="372"/>
      <c r="X509" s="372"/>
      <c r="Y509" s="372"/>
      <c r="Z509" s="372"/>
      <c r="AA509" s="372"/>
      <c r="AB509" s="372"/>
      <c r="AC509" s="372"/>
      <c r="AD509" s="372"/>
      <c r="AE509" s="372"/>
      <c r="AF509" s="372"/>
      <c r="AG509" s="372"/>
      <c r="AH509" s="372"/>
      <c r="AI509" s="372"/>
      <c r="AJ509" s="372"/>
      <c r="AK509" s="372"/>
      <c r="AL509" s="372"/>
      <c r="AM509" s="372"/>
      <c r="AN509" s="372"/>
      <c r="AO509" s="372"/>
    </row>
    <row r="510" spans="11:41" s="156" customFormat="1" x14ac:dyDescent="0.2">
      <c r="K510" s="372"/>
      <c r="L510" s="372"/>
      <c r="M510" s="372"/>
      <c r="N510" s="372"/>
      <c r="O510" s="372"/>
      <c r="P510" s="372"/>
      <c r="Q510" s="372"/>
      <c r="R510" s="372"/>
      <c r="S510" s="372"/>
      <c r="T510" s="372"/>
      <c r="U510" s="372"/>
      <c r="V510" s="372"/>
      <c r="W510" s="372"/>
      <c r="X510" s="372"/>
      <c r="Y510" s="372"/>
      <c r="Z510" s="372"/>
      <c r="AA510" s="372"/>
      <c r="AB510" s="372"/>
      <c r="AC510" s="372"/>
      <c r="AD510" s="372"/>
      <c r="AE510" s="372"/>
      <c r="AF510" s="372"/>
      <c r="AG510" s="372"/>
      <c r="AH510" s="372"/>
      <c r="AI510" s="372"/>
      <c r="AJ510" s="372"/>
      <c r="AK510" s="372"/>
      <c r="AL510" s="372"/>
      <c r="AM510" s="372"/>
      <c r="AN510" s="372"/>
      <c r="AO510" s="372"/>
    </row>
    <row r="511" spans="11:41" s="156" customFormat="1" x14ac:dyDescent="0.2">
      <c r="K511" s="372"/>
      <c r="L511" s="372"/>
      <c r="M511" s="372"/>
      <c r="N511" s="372"/>
      <c r="O511" s="372"/>
      <c r="P511" s="372"/>
      <c r="Q511" s="372"/>
      <c r="R511" s="372"/>
      <c r="S511" s="372"/>
      <c r="T511" s="372"/>
      <c r="U511" s="372"/>
      <c r="V511" s="372"/>
      <c r="W511" s="372"/>
      <c r="X511" s="372"/>
      <c r="Y511" s="372"/>
      <c r="Z511" s="372"/>
      <c r="AA511" s="372"/>
      <c r="AB511" s="372"/>
      <c r="AC511" s="372"/>
      <c r="AD511" s="372"/>
      <c r="AE511" s="372"/>
      <c r="AF511" s="372"/>
      <c r="AG511" s="372"/>
      <c r="AH511" s="372"/>
      <c r="AI511" s="372"/>
      <c r="AJ511" s="372"/>
      <c r="AK511" s="372"/>
      <c r="AL511" s="372"/>
      <c r="AM511" s="372"/>
      <c r="AN511" s="372"/>
      <c r="AO511" s="372"/>
    </row>
    <row r="512" spans="11:41" s="156" customFormat="1" x14ac:dyDescent="0.2">
      <c r="K512" s="372"/>
      <c r="L512" s="372"/>
      <c r="M512" s="372"/>
      <c r="N512" s="372"/>
      <c r="O512" s="372"/>
      <c r="P512" s="372"/>
      <c r="Q512" s="372"/>
      <c r="R512" s="372"/>
      <c r="S512" s="372"/>
      <c r="T512" s="372"/>
      <c r="U512" s="372"/>
      <c r="V512" s="372"/>
      <c r="W512" s="372"/>
      <c r="X512" s="372"/>
      <c r="Y512" s="372"/>
      <c r="Z512" s="372"/>
      <c r="AA512" s="372"/>
      <c r="AB512" s="372"/>
      <c r="AC512" s="372"/>
      <c r="AD512" s="372"/>
      <c r="AE512" s="372"/>
      <c r="AF512" s="372"/>
      <c r="AG512" s="372"/>
      <c r="AH512" s="372"/>
      <c r="AI512" s="372"/>
      <c r="AJ512" s="372"/>
      <c r="AK512" s="372"/>
      <c r="AL512" s="372"/>
      <c r="AM512" s="372"/>
      <c r="AN512" s="372"/>
      <c r="AO512" s="372"/>
    </row>
    <row r="513" spans="11:41" s="156" customFormat="1" x14ac:dyDescent="0.2">
      <c r="K513" s="372"/>
      <c r="L513" s="372"/>
      <c r="M513" s="372"/>
      <c r="N513" s="372"/>
      <c r="O513" s="372"/>
      <c r="P513" s="372"/>
      <c r="Q513" s="372"/>
      <c r="R513" s="372"/>
      <c r="S513" s="372"/>
      <c r="T513" s="372"/>
      <c r="U513" s="372"/>
      <c r="V513" s="372"/>
      <c r="W513" s="372"/>
      <c r="X513" s="372"/>
      <c r="Y513" s="372"/>
      <c r="Z513" s="372"/>
      <c r="AA513" s="372"/>
      <c r="AB513" s="372"/>
      <c r="AC513" s="372"/>
      <c r="AD513" s="372"/>
      <c r="AE513" s="372"/>
      <c r="AF513" s="372"/>
      <c r="AG513" s="372"/>
      <c r="AH513" s="372"/>
      <c r="AI513" s="372"/>
      <c r="AJ513" s="372"/>
      <c r="AK513" s="372"/>
      <c r="AL513" s="372"/>
      <c r="AM513" s="372"/>
      <c r="AN513" s="372"/>
      <c r="AO513" s="372"/>
    </row>
    <row r="514" spans="11:41" s="156" customFormat="1" x14ac:dyDescent="0.2">
      <c r="K514" s="372"/>
      <c r="L514" s="372"/>
      <c r="M514" s="372"/>
      <c r="N514" s="372"/>
      <c r="O514" s="372"/>
      <c r="P514" s="372"/>
      <c r="Q514" s="372"/>
      <c r="R514" s="372"/>
      <c r="S514" s="372"/>
      <c r="T514" s="372"/>
      <c r="U514" s="372"/>
      <c r="V514" s="372"/>
      <c r="W514" s="372"/>
      <c r="X514" s="372"/>
      <c r="Y514" s="372"/>
      <c r="Z514" s="372"/>
      <c r="AA514" s="372"/>
      <c r="AB514" s="372"/>
      <c r="AC514" s="372"/>
      <c r="AD514" s="372"/>
      <c r="AE514" s="372"/>
      <c r="AF514" s="372"/>
      <c r="AG514" s="372"/>
      <c r="AH514" s="372"/>
      <c r="AI514" s="372"/>
      <c r="AJ514" s="372"/>
      <c r="AK514" s="372"/>
      <c r="AL514" s="372"/>
      <c r="AM514" s="372"/>
      <c r="AN514" s="372"/>
      <c r="AO514" s="372"/>
    </row>
    <row r="515" spans="11:41" s="156" customFormat="1" x14ac:dyDescent="0.2">
      <c r="K515" s="372"/>
      <c r="L515" s="372"/>
      <c r="M515" s="372"/>
      <c r="N515" s="372"/>
      <c r="O515" s="372"/>
      <c r="P515" s="372"/>
      <c r="Q515" s="372"/>
      <c r="R515" s="372"/>
      <c r="S515" s="372"/>
      <c r="T515" s="372"/>
      <c r="U515" s="372"/>
      <c r="V515" s="372"/>
      <c r="W515" s="372"/>
      <c r="X515" s="372"/>
      <c r="Y515" s="372"/>
      <c r="Z515" s="372"/>
      <c r="AA515" s="372"/>
      <c r="AB515" s="372"/>
      <c r="AC515" s="372"/>
      <c r="AD515" s="372"/>
      <c r="AE515" s="372"/>
      <c r="AF515" s="372"/>
      <c r="AG515" s="372"/>
      <c r="AH515" s="372"/>
      <c r="AI515" s="372"/>
      <c r="AJ515" s="372"/>
      <c r="AK515" s="372"/>
      <c r="AL515" s="372"/>
      <c r="AM515" s="372"/>
      <c r="AN515" s="372"/>
      <c r="AO515" s="372"/>
    </row>
    <row r="516" spans="11:41" s="156" customFormat="1" x14ac:dyDescent="0.2">
      <c r="K516" s="372"/>
      <c r="L516" s="372"/>
      <c r="M516" s="372"/>
      <c r="N516" s="372"/>
      <c r="O516" s="372"/>
      <c r="P516" s="372"/>
      <c r="Q516" s="372"/>
      <c r="R516" s="372"/>
      <c r="S516" s="372"/>
      <c r="T516" s="372"/>
      <c r="U516" s="372"/>
      <c r="V516" s="372"/>
      <c r="W516" s="372"/>
      <c r="X516" s="372"/>
      <c r="Y516" s="372"/>
      <c r="Z516" s="372"/>
      <c r="AA516" s="372"/>
      <c r="AB516" s="372"/>
      <c r="AC516" s="372"/>
      <c r="AD516" s="372"/>
      <c r="AE516" s="372"/>
      <c r="AF516" s="372"/>
      <c r="AG516" s="372"/>
      <c r="AH516" s="372"/>
      <c r="AI516" s="372"/>
      <c r="AJ516" s="372"/>
      <c r="AK516" s="372"/>
      <c r="AL516" s="372"/>
      <c r="AM516" s="372"/>
      <c r="AN516" s="372"/>
      <c r="AO516" s="372"/>
    </row>
    <row r="517" spans="11:41" s="156" customFormat="1" x14ac:dyDescent="0.2">
      <c r="K517" s="372"/>
      <c r="L517" s="372"/>
      <c r="M517" s="372"/>
      <c r="N517" s="372"/>
      <c r="O517" s="372"/>
      <c r="P517" s="372"/>
      <c r="Q517" s="372"/>
      <c r="R517" s="372"/>
      <c r="S517" s="372"/>
      <c r="T517" s="372"/>
      <c r="U517" s="372"/>
      <c r="V517" s="372"/>
      <c r="W517" s="372"/>
      <c r="X517" s="372"/>
      <c r="Y517" s="372"/>
      <c r="Z517" s="372"/>
      <c r="AA517" s="372"/>
      <c r="AB517" s="372"/>
      <c r="AC517" s="372"/>
      <c r="AD517" s="372"/>
      <c r="AE517" s="372"/>
      <c r="AF517" s="372"/>
      <c r="AG517" s="372"/>
      <c r="AH517" s="372"/>
      <c r="AI517" s="372"/>
      <c r="AJ517" s="372"/>
      <c r="AK517" s="372"/>
      <c r="AL517" s="372"/>
      <c r="AM517" s="372"/>
      <c r="AN517" s="372"/>
      <c r="AO517" s="372"/>
    </row>
    <row r="518" spans="11:41" s="156" customFormat="1" x14ac:dyDescent="0.2">
      <c r="K518" s="372"/>
      <c r="L518" s="372"/>
      <c r="M518" s="372"/>
      <c r="N518" s="372"/>
      <c r="O518" s="372"/>
      <c r="P518" s="372"/>
      <c r="Q518" s="372"/>
      <c r="R518" s="372"/>
      <c r="S518" s="372"/>
      <c r="T518" s="372"/>
      <c r="U518" s="372"/>
      <c r="V518" s="372"/>
      <c r="W518" s="372"/>
      <c r="X518" s="372"/>
      <c r="Y518" s="372"/>
      <c r="Z518" s="372"/>
      <c r="AA518" s="372"/>
      <c r="AB518" s="372"/>
      <c r="AC518" s="372"/>
      <c r="AD518" s="372"/>
      <c r="AE518" s="372"/>
      <c r="AF518" s="372"/>
      <c r="AG518" s="372"/>
      <c r="AH518" s="372"/>
      <c r="AI518" s="372"/>
      <c r="AJ518" s="372"/>
      <c r="AK518" s="372"/>
      <c r="AL518" s="372"/>
      <c r="AM518" s="372"/>
      <c r="AN518" s="372"/>
      <c r="AO518" s="372"/>
    </row>
    <row r="519" spans="11:41" s="156" customFormat="1" x14ac:dyDescent="0.2">
      <c r="K519" s="372"/>
      <c r="L519" s="372"/>
      <c r="M519" s="372"/>
      <c r="N519" s="372"/>
      <c r="O519" s="372"/>
      <c r="P519" s="372"/>
      <c r="Q519" s="372"/>
      <c r="R519" s="372"/>
      <c r="S519" s="372"/>
      <c r="T519" s="372"/>
      <c r="U519" s="372"/>
      <c r="V519" s="372"/>
      <c r="W519" s="372"/>
      <c r="X519" s="372"/>
      <c r="Y519" s="372"/>
      <c r="Z519" s="372"/>
      <c r="AA519" s="372"/>
      <c r="AB519" s="372"/>
      <c r="AC519" s="372"/>
      <c r="AD519" s="372"/>
      <c r="AE519" s="372"/>
      <c r="AF519" s="372"/>
      <c r="AG519" s="372"/>
      <c r="AH519" s="372"/>
      <c r="AI519" s="372"/>
      <c r="AJ519" s="372"/>
      <c r="AK519" s="372"/>
      <c r="AL519" s="372"/>
      <c r="AM519" s="372"/>
      <c r="AN519" s="372"/>
      <c r="AO519" s="372"/>
    </row>
    <row r="520" spans="11:41" s="156" customFormat="1" x14ac:dyDescent="0.2">
      <c r="K520" s="372"/>
      <c r="L520" s="372"/>
      <c r="M520" s="372"/>
      <c r="N520" s="372"/>
      <c r="O520" s="372"/>
      <c r="P520" s="372"/>
      <c r="Q520" s="372"/>
      <c r="R520" s="372"/>
      <c r="S520" s="372"/>
      <c r="T520" s="372"/>
      <c r="U520" s="372"/>
      <c r="V520" s="372"/>
      <c r="W520" s="372"/>
      <c r="X520" s="372"/>
      <c r="Y520" s="372"/>
      <c r="Z520" s="372"/>
      <c r="AA520" s="372"/>
      <c r="AB520" s="372"/>
      <c r="AC520" s="372"/>
      <c r="AD520" s="372"/>
      <c r="AE520" s="372"/>
      <c r="AF520" s="372"/>
      <c r="AG520" s="372"/>
      <c r="AH520" s="372"/>
      <c r="AI520" s="372"/>
      <c r="AJ520" s="372"/>
      <c r="AK520" s="372"/>
      <c r="AL520" s="372"/>
      <c r="AM520" s="372"/>
      <c r="AN520" s="372"/>
      <c r="AO520" s="372"/>
    </row>
    <row r="521" spans="11:41" s="156" customFormat="1" x14ac:dyDescent="0.2">
      <c r="K521" s="372"/>
      <c r="L521" s="372"/>
      <c r="M521" s="372"/>
      <c r="N521" s="372"/>
      <c r="O521" s="372"/>
      <c r="P521" s="372"/>
      <c r="Q521" s="372"/>
      <c r="R521" s="372"/>
      <c r="S521" s="372"/>
      <c r="T521" s="372"/>
      <c r="U521" s="372"/>
      <c r="V521" s="372"/>
      <c r="W521" s="372"/>
      <c r="X521" s="372"/>
      <c r="Y521" s="372"/>
      <c r="Z521" s="372"/>
      <c r="AA521" s="372"/>
      <c r="AB521" s="372"/>
      <c r="AC521" s="372"/>
      <c r="AD521" s="372"/>
      <c r="AE521" s="372"/>
      <c r="AF521" s="372"/>
      <c r="AG521" s="372"/>
      <c r="AH521" s="372"/>
      <c r="AI521" s="372"/>
      <c r="AJ521" s="372"/>
      <c r="AK521" s="372"/>
      <c r="AL521" s="372"/>
      <c r="AM521" s="372"/>
      <c r="AN521" s="372"/>
      <c r="AO521" s="372"/>
    </row>
    <row r="522" spans="11:41" s="156" customFormat="1" x14ac:dyDescent="0.2">
      <c r="K522" s="372"/>
      <c r="L522" s="372"/>
      <c r="M522" s="372"/>
      <c r="N522" s="372"/>
      <c r="O522" s="372"/>
      <c r="P522" s="372"/>
      <c r="Q522" s="372"/>
      <c r="R522" s="372"/>
      <c r="S522" s="372"/>
      <c r="T522" s="372"/>
      <c r="U522" s="372"/>
      <c r="V522" s="372"/>
      <c r="W522" s="372"/>
      <c r="X522" s="372"/>
      <c r="Y522" s="372"/>
      <c r="Z522" s="372"/>
      <c r="AA522" s="372"/>
      <c r="AB522" s="372"/>
      <c r="AC522" s="372"/>
      <c r="AD522" s="372"/>
      <c r="AE522" s="372"/>
      <c r="AF522" s="372"/>
      <c r="AG522" s="372"/>
      <c r="AH522" s="372"/>
      <c r="AI522" s="372"/>
      <c r="AJ522" s="372"/>
      <c r="AK522" s="372"/>
      <c r="AL522" s="372"/>
      <c r="AM522" s="372"/>
      <c r="AN522" s="372"/>
      <c r="AO522" s="372"/>
    </row>
    <row r="523" spans="11:41" s="156" customFormat="1" x14ac:dyDescent="0.2">
      <c r="K523" s="372"/>
      <c r="L523" s="372"/>
      <c r="M523" s="372"/>
      <c r="N523" s="372"/>
      <c r="O523" s="372"/>
      <c r="P523" s="372"/>
      <c r="Q523" s="372"/>
      <c r="R523" s="372"/>
      <c r="S523" s="372"/>
      <c r="T523" s="372"/>
      <c r="U523" s="372"/>
      <c r="V523" s="372"/>
      <c r="W523" s="372"/>
      <c r="X523" s="372"/>
      <c r="Y523" s="372"/>
      <c r="Z523" s="372"/>
      <c r="AA523" s="372"/>
      <c r="AB523" s="372"/>
      <c r="AC523" s="372"/>
      <c r="AD523" s="372"/>
      <c r="AE523" s="372"/>
      <c r="AF523" s="372"/>
      <c r="AG523" s="372"/>
      <c r="AH523" s="372"/>
      <c r="AI523" s="372"/>
      <c r="AJ523" s="372"/>
      <c r="AK523" s="372"/>
      <c r="AL523" s="372"/>
      <c r="AM523" s="372"/>
      <c r="AN523" s="372"/>
      <c r="AO523" s="372"/>
    </row>
    <row r="524" spans="11:41" s="156" customFormat="1" x14ac:dyDescent="0.2">
      <c r="K524" s="372"/>
      <c r="L524" s="372"/>
      <c r="M524" s="372"/>
      <c r="N524" s="372"/>
      <c r="O524" s="372"/>
      <c r="P524" s="372"/>
      <c r="Q524" s="372"/>
      <c r="R524" s="372"/>
      <c r="S524" s="372"/>
      <c r="T524" s="372"/>
      <c r="U524" s="372"/>
      <c r="V524" s="372"/>
      <c r="W524" s="372"/>
      <c r="X524" s="372"/>
      <c r="Y524" s="372"/>
      <c r="Z524" s="372"/>
      <c r="AA524" s="372"/>
      <c r="AB524" s="372"/>
      <c r="AC524" s="372"/>
      <c r="AD524" s="372"/>
      <c r="AE524" s="372"/>
      <c r="AF524" s="372"/>
      <c r="AG524" s="372"/>
      <c r="AH524" s="372"/>
      <c r="AI524" s="372"/>
      <c r="AJ524" s="372"/>
      <c r="AK524" s="372"/>
      <c r="AL524" s="372"/>
      <c r="AM524" s="372"/>
      <c r="AN524" s="372"/>
      <c r="AO524" s="372"/>
    </row>
    <row r="525" spans="11:41" s="156" customFormat="1" x14ac:dyDescent="0.2">
      <c r="K525" s="372"/>
      <c r="L525" s="372"/>
      <c r="M525" s="372"/>
      <c r="N525" s="372"/>
      <c r="O525" s="372"/>
      <c r="P525" s="372"/>
      <c r="Q525" s="372"/>
      <c r="R525" s="372"/>
      <c r="S525" s="372"/>
      <c r="T525" s="372"/>
      <c r="U525" s="372"/>
      <c r="V525" s="372"/>
      <c r="W525" s="372"/>
      <c r="X525" s="372"/>
      <c r="Y525" s="372"/>
      <c r="Z525" s="372"/>
      <c r="AA525" s="372"/>
      <c r="AB525" s="372"/>
      <c r="AC525" s="372"/>
      <c r="AD525" s="372"/>
      <c r="AE525" s="372"/>
      <c r="AF525" s="372"/>
      <c r="AG525" s="372"/>
      <c r="AH525" s="372"/>
      <c r="AI525" s="372"/>
      <c r="AJ525" s="372"/>
      <c r="AK525" s="372"/>
      <c r="AL525" s="372"/>
      <c r="AM525" s="372"/>
      <c r="AN525" s="372"/>
      <c r="AO525" s="372"/>
    </row>
    <row r="526" spans="11:41" s="156" customFormat="1" x14ac:dyDescent="0.2">
      <c r="K526" s="372"/>
      <c r="L526" s="372"/>
      <c r="M526" s="372"/>
      <c r="N526" s="372"/>
      <c r="O526" s="372"/>
      <c r="P526" s="372"/>
      <c r="Q526" s="372"/>
      <c r="R526" s="372"/>
      <c r="S526" s="372"/>
      <c r="T526" s="372"/>
      <c r="U526" s="372"/>
      <c r="V526" s="372"/>
      <c r="W526" s="372"/>
      <c r="X526" s="372"/>
      <c r="Y526" s="372"/>
      <c r="Z526" s="372"/>
      <c r="AA526" s="372"/>
      <c r="AB526" s="372"/>
      <c r="AC526" s="372"/>
      <c r="AD526" s="372"/>
      <c r="AE526" s="372"/>
      <c r="AF526" s="372"/>
      <c r="AG526" s="372"/>
      <c r="AH526" s="372"/>
      <c r="AI526" s="372"/>
      <c r="AJ526" s="372"/>
      <c r="AK526" s="372"/>
      <c r="AL526" s="372"/>
      <c r="AM526" s="372"/>
      <c r="AN526" s="372"/>
      <c r="AO526" s="372"/>
    </row>
    <row r="527" spans="11:41" s="156" customFormat="1" x14ac:dyDescent="0.2">
      <c r="K527" s="372"/>
      <c r="L527" s="372"/>
      <c r="M527" s="372"/>
      <c r="N527" s="372"/>
      <c r="O527" s="372"/>
      <c r="P527" s="372"/>
      <c r="Q527" s="372"/>
      <c r="R527" s="372"/>
      <c r="S527" s="372"/>
      <c r="T527" s="372"/>
      <c r="U527" s="372"/>
      <c r="V527" s="372"/>
      <c r="W527" s="372"/>
      <c r="X527" s="372"/>
      <c r="Y527" s="372"/>
      <c r="Z527" s="372"/>
      <c r="AA527" s="372"/>
      <c r="AB527" s="372"/>
      <c r="AC527" s="372"/>
      <c r="AD527" s="372"/>
      <c r="AE527" s="372"/>
      <c r="AF527" s="372"/>
      <c r="AG527" s="372"/>
      <c r="AH527" s="372"/>
      <c r="AI527" s="372"/>
      <c r="AJ527" s="372"/>
      <c r="AK527" s="372"/>
      <c r="AL527" s="372"/>
      <c r="AM527" s="372"/>
      <c r="AN527" s="372"/>
      <c r="AO527" s="372"/>
    </row>
    <row r="528" spans="11:41" s="156" customFormat="1" x14ac:dyDescent="0.2">
      <c r="K528" s="372"/>
      <c r="L528" s="372"/>
      <c r="M528" s="372"/>
      <c r="N528" s="372"/>
      <c r="O528" s="372"/>
      <c r="P528" s="372"/>
      <c r="Q528" s="372"/>
      <c r="R528" s="372"/>
      <c r="S528" s="372"/>
      <c r="T528" s="372"/>
      <c r="U528" s="372"/>
      <c r="V528" s="372"/>
      <c r="W528" s="372"/>
      <c r="X528" s="372"/>
      <c r="Y528" s="372"/>
      <c r="Z528" s="372"/>
      <c r="AA528" s="372"/>
      <c r="AB528" s="372"/>
      <c r="AC528" s="372"/>
      <c r="AD528" s="372"/>
      <c r="AE528" s="372"/>
      <c r="AF528" s="372"/>
      <c r="AG528" s="372"/>
      <c r="AH528" s="372"/>
      <c r="AI528" s="372"/>
      <c r="AJ528" s="372"/>
      <c r="AK528" s="372"/>
      <c r="AL528" s="372"/>
      <c r="AM528" s="372"/>
      <c r="AN528" s="372"/>
      <c r="AO528" s="372"/>
    </row>
    <row r="529" spans="11:41" s="156" customFormat="1" x14ac:dyDescent="0.2">
      <c r="K529" s="372"/>
      <c r="L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c r="AK529" s="372"/>
      <c r="AL529" s="372"/>
      <c r="AM529" s="372"/>
      <c r="AN529" s="372"/>
      <c r="AO529" s="372"/>
    </row>
    <row r="530" spans="11:41" s="156" customFormat="1" x14ac:dyDescent="0.2">
      <c r="K530" s="372"/>
      <c r="L530" s="372"/>
      <c r="M530" s="372"/>
      <c r="N530" s="372"/>
      <c r="O530" s="372"/>
      <c r="P530" s="372"/>
      <c r="Q530" s="372"/>
      <c r="R530" s="372"/>
      <c r="S530" s="372"/>
      <c r="T530" s="372"/>
      <c r="U530" s="372"/>
      <c r="V530" s="372"/>
      <c r="W530" s="372"/>
      <c r="X530" s="372"/>
      <c r="Y530" s="372"/>
      <c r="Z530" s="372"/>
      <c r="AA530" s="372"/>
      <c r="AB530" s="372"/>
      <c r="AC530" s="372"/>
      <c r="AD530" s="372"/>
      <c r="AE530" s="372"/>
      <c r="AF530" s="372"/>
      <c r="AG530" s="372"/>
      <c r="AH530" s="372"/>
      <c r="AI530" s="372"/>
      <c r="AJ530" s="372"/>
      <c r="AK530" s="372"/>
      <c r="AL530" s="372"/>
      <c r="AM530" s="372"/>
      <c r="AN530" s="372"/>
      <c r="AO530" s="372"/>
    </row>
    <row r="531" spans="11:41" s="156" customFormat="1" x14ac:dyDescent="0.2">
      <c r="K531" s="372"/>
      <c r="L531" s="372"/>
      <c r="M531" s="372"/>
      <c r="N531" s="372"/>
      <c r="O531" s="372"/>
      <c r="P531" s="372"/>
      <c r="Q531" s="372"/>
      <c r="R531" s="372"/>
      <c r="S531" s="372"/>
      <c r="T531" s="372"/>
      <c r="U531" s="372"/>
      <c r="V531" s="372"/>
      <c r="W531" s="372"/>
      <c r="X531" s="372"/>
      <c r="Y531" s="372"/>
      <c r="Z531" s="372"/>
      <c r="AA531" s="372"/>
      <c r="AB531" s="372"/>
      <c r="AC531" s="372"/>
      <c r="AD531" s="372"/>
      <c r="AE531" s="372"/>
      <c r="AF531" s="372"/>
      <c r="AG531" s="372"/>
      <c r="AH531" s="372"/>
      <c r="AI531" s="372"/>
      <c r="AJ531" s="372"/>
      <c r="AK531" s="372"/>
      <c r="AL531" s="372"/>
      <c r="AM531" s="372"/>
      <c r="AN531" s="372"/>
      <c r="AO531" s="372"/>
    </row>
    <row r="532" spans="11:41" s="156" customFormat="1" x14ac:dyDescent="0.2">
      <c r="K532" s="372"/>
      <c r="L532" s="372"/>
      <c r="M532" s="372"/>
      <c r="N532" s="372"/>
      <c r="O532" s="372"/>
      <c r="P532" s="372"/>
      <c r="Q532" s="372"/>
      <c r="R532" s="372"/>
      <c r="S532" s="372"/>
      <c r="T532" s="372"/>
      <c r="U532" s="372"/>
      <c r="V532" s="372"/>
      <c r="W532" s="372"/>
      <c r="X532" s="372"/>
      <c r="Y532" s="372"/>
      <c r="Z532" s="372"/>
      <c r="AA532" s="372"/>
      <c r="AB532" s="372"/>
      <c r="AC532" s="372"/>
      <c r="AD532" s="372"/>
      <c r="AE532" s="372"/>
      <c r="AF532" s="372"/>
      <c r="AG532" s="372"/>
      <c r="AH532" s="372"/>
      <c r="AI532" s="372"/>
      <c r="AJ532" s="372"/>
      <c r="AK532" s="372"/>
      <c r="AL532" s="372"/>
      <c r="AM532" s="372"/>
      <c r="AN532" s="372"/>
      <c r="AO532" s="372"/>
    </row>
    <row r="533" spans="11:41" s="156" customFormat="1" x14ac:dyDescent="0.2">
      <c r="K533" s="372"/>
      <c r="L533" s="372"/>
      <c r="M533" s="372"/>
      <c r="N533" s="372"/>
      <c r="O533" s="372"/>
      <c r="P533" s="372"/>
      <c r="Q533" s="372"/>
      <c r="R533" s="372"/>
      <c r="S533" s="372"/>
      <c r="T533" s="372"/>
      <c r="U533" s="372"/>
      <c r="V533" s="372"/>
      <c r="W533" s="372"/>
      <c r="X533" s="372"/>
      <c r="Y533" s="372"/>
      <c r="Z533" s="372"/>
      <c r="AA533" s="372"/>
      <c r="AB533" s="372"/>
      <c r="AC533" s="372"/>
      <c r="AD533" s="372"/>
      <c r="AE533" s="372"/>
      <c r="AF533" s="372"/>
      <c r="AG533" s="372"/>
      <c r="AH533" s="372"/>
      <c r="AI533" s="372"/>
      <c r="AJ533" s="372"/>
      <c r="AK533" s="372"/>
      <c r="AL533" s="372"/>
      <c r="AM533" s="372"/>
      <c r="AN533" s="372"/>
      <c r="AO533" s="372"/>
    </row>
    <row r="534" spans="11:41" s="156" customFormat="1" x14ac:dyDescent="0.2">
      <c r="K534" s="372"/>
      <c r="L534" s="372"/>
      <c r="M534" s="372"/>
      <c r="N534" s="372"/>
      <c r="O534" s="372"/>
      <c r="P534" s="372"/>
      <c r="Q534" s="372"/>
      <c r="R534" s="372"/>
      <c r="S534" s="372"/>
      <c r="T534" s="372"/>
      <c r="U534" s="372"/>
      <c r="V534" s="372"/>
      <c r="W534" s="372"/>
      <c r="X534" s="372"/>
      <c r="Y534" s="372"/>
      <c r="Z534" s="372"/>
      <c r="AA534" s="372"/>
      <c r="AB534" s="372"/>
      <c r="AC534" s="372"/>
      <c r="AD534" s="372"/>
      <c r="AE534" s="372"/>
      <c r="AF534" s="372"/>
      <c r="AG534" s="372"/>
      <c r="AH534" s="372"/>
      <c r="AI534" s="372"/>
      <c r="AJ534" s="372"/>
      <c r="AK534" s="372"/>
      <c r="AL534" s="372"/>
      <c r="AM534" s="372"/>
      <c r="AN534" s="372"/>
      <c r="AO534" s="372"/>
    </row>
    <row r="535" spans="11:41" s="156" customFormat="1" x14ac:dyDescent="0.2">
      <c r="K535" s="372"/>
      <c r="L535" s="372"/>
      <c r="M535" s="372"/>
      <c r="N535" s="372"/>
      <c r="O535" s="372"/>
      <c r="P535" s="372"/>
      <c r="Q535" s="372"/>
      <c r="R535" s="372"/>
      <c r="S535" s="372"/>
      <c r="T535" s="372"/>
      <c r="U535" s="372"/>
      <c r="V535" s="372"/>
      <c r="W535" s="372"/>
      <c r="X535" s="372"/>
      <c r="Y535" s="372"/>
      <c r="Z535" s="372"/>
      <c r="AA535" s="372"/>
      <c r="AB535" s="372"/>
      <c r="AC535" s="372"/>
      <c r="AD535" s="372"/>
      <c r="AE535" s="372"/>
      <c r="AF535" s="372"/>
      <c r="AG535" s="372"/>
      <c r="AH535" s="372"/>
      <c r="AI535" s="372"/>
      <c r="AJ535" s="372"/>
      <c r="AK535" s="372"/>
      <c r="AL535" s="372"/>
      <c r="AM535" s="372"/>
      <c r="AN535" s="372"/>
      <c r="AO535" s="372"/>
    </row>
    <row r="536" spans="11:41" s="156" customFormat="1" x14ac:dyDescent="0.2">
      <c r="K536" s="372"/>
      <c r="L536" s="372"/>
      <c r="M536" s="372"/>
      <c r="N536" s="372"/>
      <c r="O536" s="372"/>
      <c r="P536" s="372"/>
      <c r="Q536" s="372"/>
      <c r="R536" s="372"/>
      <c r="S536" s="372"/>
      <c r="T536" s="372"/>
      <c r="U536" s="372"/>
      <c r="V536" s="372"/>
      <c r="W536" s="372"/>
      <c r="X536" s="372"/>
      <c r="Y536" s="372"/>
      <c r="Z536" s="372"/>
      <c r="AA536" s="372"/>
      <c r="AB536" s="372"/>
      <c r="AC536" s="372"/>
      <c r="AD536" s="372"/>
      <c r="AE536" s="372"/>
      <c r="AF536" s="372"/>
      <c r="AG536" s="372"/>
      <c r="AH536" s="372"/>
      <c r="AI536" s="372"/>
      <c r="AJ536" s="372"/>
      <c r="AK536" s="372"/>
      <c r="AL536" s="372"/>
      <c r="AM536" s="372"/>
      <c r="AN536" s="372"/>
      <c r="AO536" s="372"/>
    </row>
    <row r="537" spans="11:41" s="156" customFormat="1" x14ac:dyDescent="0.2">
      <c r="K537" s="372"/>
      <c r="L537" s="372"/>
      <c r="M537" s="372"/>
      <c r="N537" s="372"/>
      <c r="O537" s="372"/>
      <c r="P537" s="372"/>
      <c r="Q537" s="372"/>
      <c r="R537" s="372"/>
      <c r="S537" s="372"/>
      <c r="T537" s="372"/>
      <c r="U537" s="372"/>
      <c r="V537" s="372"/>
      <c r="W537" s="372"/>
      <c r="X537" s="372"/>
      <c r="Y537" s="372"/>
      <c r="Z537" s="372"/>
      <c r="AA537" s="372"/>
      <c r="AB537" s="372"/>
      <c r="AC537" s="372"/>
      <c r="AD537" s="372"/>
      <c r="AE537" s="372"/>
      <c r="AF537" s="372"/>
      <c r="AG537" s="372"/>
      <c r="AH537" s="372"/>
      <c r="AI537" s="372"/>
      <c r="AJ537" s="372"/>
      <c r="AK537" s="372"/>
      <c r="AL537" s="372"/>
      <c r="AM537" s="372"/>
      <c r="AN537" s="372"/>
      <c r="AO537" s="372"/>
    </row>
    <row r="538" spans="11:41" s="156" customFormat="1" x14ac:dyDescent="0.2">
      <c r="K538" s="372"/>
      <c r="L538" s="372"/>
      <c r="M538" s="372"/>
      <c r="N538" s="372"/>
      <c r="O538" s="372"/>
      <c r="P538" s="372"/>
      <c r="Q538" s="372"/>
      <c r="R538" s="372"/>
      <c r="S538" s="372"/>
      <c r="T538" s="372"/>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row>
    <row r="539" spans="11:41" s="156" customFormat="1" x14ac:dyDescent="0.2">
      <c r="K539" s="372"/>
      <c r="L539" s="372"/>
      <c r="M539" s="372"/>
      <c r="N539" s="372"/>
      <c r="O539" s="372"/>
      <c r="P539" s="372"/>
      <c r="Q539" s="372"/>
      <c r="R539" s="372"/>
      <c r="S539" s="372"/>
      <c r="T539" s="372"/>
      <c r="U539" s="372"/>
      <c r="V539" s="372"/>
      <c r="W539" s="372"/>
      <c r="X539" s="372"/>
      <c r="Y539" s="372"/>
      <c r="Z539" s="372"/>
      <c r="AA539" s="372"/>
      <c r="AB539" s="372"/>
      <c r="AC539" s="372"/>
      <c r="AD539" s="372"/>
      <c r="AE539" s="372"/>
      <c r="AF539" s="372"/>
      <c r="AG539" s="372"/>
      <c r="AH539" s="372"/>
      <c r="AI539" s="372"/>
      <c r="AJ539" s="372"/>
      <c r="AK539" s="372"/>
      <c r="AL539" s="372"/>
      <c r="AM539" s="372"/>
      <c r="AN539" s="372"/>
      <c r="AO539" s="372"/>
    </row>
    <row r="540" spans="11:41" s="156" customFormat="1" x14ac:dyDescent="0.2">
      <c r="K540" s="372"/>
      <c r="L540" s="372"/>
      <c r="M540" s="372"/>
      <c r="N540" s="372"/>
      <c r="O540" s="372"/>
      <c r="P540" s="372"/>
      <c r="Q540" s="372"/>
      <c r="R540" s="372"/>
      <c r="S540" s="372"/>
      <c r="T540" s="372"/>
      <c r="U540" s="372"/>
      <c r="V540" s="372"/>
      <c r="W540" s="372"/>
      <c r="X540" s="372"/>
      <c r="Y540" s="372"/>
      <c r="Z540" s="372"/>
      <c r="AA540" s="372"/>
      <c r="AB540" s="372"/>
      <c r="AC540" s="372"/>
      <c r="AD540" s="372"/>
      <c r="AE540" s="372"/>
      <c r="AF540" s="372"/>
      <c r="AG540" s="372"/>
      <c r="AH540" s="372"/>
      <c r="AI540" s="372"/>
      <c r="AJ540" s="372"/>
      <c r="AK540" s="372"/>
      <c r="AL540" s="372"/>
      <c r="AM540" s="372"/>
      <c r="AN540" s="372"/>
      <c r="AO540" s="372"/>
    </row>
    <row r="541" spans="11:41" s="156" customFormat="1" x14ac:dyDescent="0.2">
      <c r="K541" s="372"/>
      <c r="L541" s="372"/>
      <c r="M541" s="372"/>
      <c r="N541" s="372"/>
      <c r="O541" s="372"/>
      <c r="P541" s="372"/>
      <c r="Q541" s="372"/>
      <c r="R541" s="372"/>
      <c r="S541" s="372"/>
      <c r="T541" s="372"/>
      <c r="U541" s="372"/>
      <c r="V541" s="372"/>
      <c r="W541" s="372"/>
      <c r="X541" s="372"/>
      <c r="Y541" s="372"/>
      <c r="Z541" s="372"/>
      <c r="AA541" s="372"/>
      <c r="AB541" s="372"/>
      <c r="AC541" s="372"/>
      <c r="AD541" s="372"/>
      <c r="AE541" s="372"/>
      <c r="AF541" s="372"/>
      <c r="AG541" s="372"/>
      <c r="AH541" s="372"/>
      <c r="AI541" s="372"/>
      <c r="AJ541" s="372"/>
      <c r="AK541" s="372"/>
      <c r="AL541" s="372"/>
      <c r="AM541" s="372"/>
      <c r="AN541" s="372"/>
      <c r="AO541" s="372"/>
    </row>
    <row r="542" spans="11:41" s="156" customFormat="1" x14ac:dyDescent="0.2">
      <c r="K542" s="372"/>
      <c r="L542" s="372"/>
      <c r="M542" s="372"/>
      <c r="N542" s="372"/>
      <c r="O542" s="372"/>
      <c r="P542" s="372"/>
      <c r="Q542" s="372"/>
      <c r="R542" s="372"/>
      <c r="S542" s="372"/>
      <c r="T542" s="372"/>
      <c r="U542" s="372"/>
      <c r="V542" s="372"/>
      <c r="W542" s="372"/>
      <c r="X542" s="372"/>
      <c r="Y542" s="372"/>
      <c r="Z542" s="372"/>
      <c r="AA542" s="372"/>
      <c r="AB542" s="372"/>
      <c r="AC542" s="372"/>
      <c r="AD542" s="372"/>
      <c r="AE542" s="372"/>
      <c r="AF542" s="372"/>
      <c r="AG542" s="372"/>
      <c r="AH542" s="372"/>
      <c r="AI542" s="372"/>
      <c r="AJ542" s="372"/>
      <c r="AK542" s="372"/>
      <c r="AL542" s="372"/>
      <c r="AM542" s="372"/>
      <c r="AN542" s="372"/>
      <c r="AO542" s="372"/>
    </row>
    <row r="543" spans="11:41" s="156" customFormat="1" x14ac:dyDescent="0.2">
      <c r="K543" s="372"/>
      <c r="L543" s="372"/>
      <c r="M543" s="372"/>
      <c r="N543" s="372"/>
      <c r="O543" s="372"/>
      <c r="P543" s="372"/>
      <c r="Q543" s="372"/>
      <c r="R543" s="372"/>
      <c r="S543" s="372"/>
      <c r="T543" s="372"/>
      <c r="U543" s="372"/>
      <c r="V543" s="372"/>
      <c r="W543" s="372"/>
      <c r="X543" s="372"/>
      <c r="Y543" s="372"/>
      <c r="Z543" s="372"/>
      <c r="AA543" s="372"/>
      <c r="AB543" s="372"/>
      <c r="AC543" s="372"/>
      <c r="AD543" s="372"/>
      <c r="AE543" s="372"/>
      <c r="AF543" s="372"/>
      <c r="AG543" s="372"/>
      <c r="AH543" s="372"/>
      <c r="AI543" s="372"/>
      <c r="AJ543" s="372"/>
      <c r="AK543" s="372"/>
      <c r="AL543" s="372"/>
      <c r="AM543" s="372"/>
      <c r="AN543" s="372"/>
      <c r="AO543" s="372"/>
    </row>
    <row r="544" spans="11:41" s="156" customFormat="1" x14ac:dyDescent="0.2">
      <c r="K544" s="372"/>
      <c r="L544" s="372"/>
      <c r="M544" s="372"/>
      <c r="N544" s="372"/>
      <c r="O544" s="372"/>
      <c r="P544" s="372"/>
      <c r="Q544" s="372"/>
      <c r="R544" s="372"/>
      <c r="S544" s="372"/>
      <c r="T544" s="372"/>
      <c r="U544" s="372"/>
      <c r="V544" s="372"/>
      <c r="W544" s="372"/>
      <c r="X544" s="372"/>
      <c r="Y544" s="372"/>
      <c r="Z544" s="372"/>
      <c r="AA544" s="372"/>
      <c r="AB544" s="372"/>
      <c r="AC544" s="372"/>
      <c r="AD544" s="372"/>
      <c r="AE544" s="372"/>
      <c r="AF544" s="372"/>
      <c r="AG544" s="372"/>
      <c r="AH544" s="372"/>
      <c r="AI544" s="372"/>
      <c r="AJ544" s="372"/>
      <c r="AK544" s="372"/>
      <c r="AL544" s="372"/>
      <c r="AM544" s="372"/>
      <c r="AN544" s="372"/>
      <c r="AO544" s="372"/>
    </row>
    <row r="545" spans="11:41" s="156" customFormat="1" x14ac:dyDescent="0.2">
      <c r="K545" s="372"/>
      <c r="L545" s="372"/>
      <c r="M545" s="372"/>
      <c r="N545" s="372"/>
      <c r="O545" s="372"/>
      <c r="P545" s="372"/>
      <c r="Q545" s="372"/>
      <c r="R545" s="372"/>
      <c r="S545" s="372"/>
      <c r="T545" s="372"/>
      <c r="U545" s="372"/>
      <c r="V545" s="372"/>
      <c r="W545" s="372"/>
      <c r="X545" s="372"/>
      <c r="Y545" s="372"/>
      <c r="Z545" s="372"/>
      <c r="AA545" s="372"/>
      <c r="AB545" s="372"/>
      <c r="AC545" s="372"/>
      <c r="AD545" s="372"/>
      <c r="AE545" s="372"/>
      <c r="AF545" s="372"/>
      <c r="AG545" s="372"/>
      <c r="AH545" s="372"/>
      <c r="AI545" s="372"/>
      <c r="AJ545" s="372"/>
      <c r="AK545" s="372"/>
      <c r="AL545" s="372"/>
      <c r="AM545" s="372"/>
      <c r="AN545" s="372"/>
      <c r="AO545" s="372"/>
    </row>
    <row r="546" spans="11:41" s="156" customFormat="1" x14ac:dyDescent="0.2">
      <c r="K546" s="372"/>
      <c r="L546" s="372"/>
      <c r="M546" s="372"/>
      <c r="N546" s="372"/>
      <c r="O546" s="372"/>
      <c r="P546" s="372"/>
      <c r="Q546" s="372"/>
      <c r="R546" s="372"/>
      <c r="S546" s="372"/>
      <c r="T546" s="372"/>
      <c r="U546" s="372"/>
      <c r="V546" s="372"/>
      <c r="W546" s="372"/>
      <c r="X546" s="372"/>
      <c r="Y546" s="372"/>
      <c r="Z546" s="372"/>
      <c r="AA546" s="372"/>
      <c r="AB546" s="372"/>
      <c r="AC546" s="372"/>
      <c r="AD546" s="372"/>
      <c r="AE546" s="372"/>
      <c r="AF546" s="372"/>
      <c r="AG546" s="372"/>
      <c r="AH546" s="372"/>
      <c r="AI546" s="372"/>
      <c r="AJ546" s="372"/>
      <c r="AK546" s="372"/>
      <c r="AL546" s="372"/>
      <c r="AM546" s="372"/>
      <c r="AN546" s="372"/>
      <c r="AO546" s="372"/>
    </row>
    <row r="547" spans="11:41" s="156" customFormat="1" x14ac:dyDescent="0.2">
      <c r="K547" s="372"/>
      <c r="L547" s="372"/>
      <c r="M547" s="372"/>
      <c r="N547" s="372"/>
      <c r="O547" s="372"/>
      <c r="P547" s="372"/>
      <c r="Q547" s="372"/>
      <c r="R547" s="372"/>
      <c r="S547" s="372"/>
      <c r="T547" s="372"/>
      <c r="U547" s="372"/>
      <c r="V547" s="372"/>
      <c r="W547" s="372"/>
      <c r="X547" s="372"/>
      <c r="Y547" s="372"/>
      <c r="Z547" s="372"/>
      <c r="AA547" s="372"/>
      <c r="AB547" s="372"/>
      <c r="AC547" s="372"/>
      <c r="AD547" s="372"/>
      <c r="AE547" s="372"/>
      <c r="AF547" s="372"/>
      <c r="AG547" s="372"/>
      <c r="AH547" s="372"/>
      <c r="AI547" s="372"/>
      <c r="AJ547" s="372"/>
      <c r="AK547" s="372"/>
      <c r="AL547" s="372"/>
      <c r="AM547" s="372"/>
      <c r="AN547" s="372"/>
      <c r="AO547" s="372"/>
    </row>
    <row r="548" spans="11:41" s="156" customFormat="1" x14ac:dyDescent="0.2">
      <c r="K548" s="372"/>
      <c r="L548" s="372"/>
      <c r="M548" s="372"/>
      <c r="N548" s="372"/>
      <c r="O548" s="372"/>
      <c r="P548" s="372"/>
      <c r="Q548" s="372"/>
      <c r="R548" s="372"/>
      <c r="S548" s="372"/>
      <c r="T548" s="372"/>
      <c r="U548" s="372"/>
      <c r="V548" s="372"/>
      <c r="W548" s="372"/>
      <c r="X548" s="372"/>
      <c r="Y548" s="372"/>
      <c r="Z548" s="372"/>
      <c r="AA548" s="372"/>
      <c r="AB548" s="372"/>
      <c r="AC548" s="372"/>
      <c r="AD548" s="372"/>
      <c r="AE548" s="372"/>
      <c r="AF548" s="372"/>
      <c r="AG548" s="372"/>
      <c r="AH548" s="372"/>
      <c r="AI548" s="372"/>
      <c r="AJ548" s="372"/>
      <c r="AK548" s="372"/>
      <c r="AL548" s="372"/>
      <c r="AM548" s="372"/>
      <c r="AN548" s="372"/>
      <c r="AO548" s="372"/>
    </row>
    <row r="549" spans="11:41" s="156" customFormat="1" x14ac:dyDescent="0.2">
      <c r="K549" s="372"/>
      <c r="L549" s="372"/>
      <c r="M549" s="372"/>
      <c r="N549" s="372"/>
      <c r="O549" s="372"/>
      <c r="P549" s="372"/>
      <c r="Q549" s="372"/>
      <c r="R549" s="372"/>
      <c r="S549" s="372"/>
      <c r="T549" s="372"/>
      <c r="U549" s="372"/>
      <c r="V549" s="372"/>
      <c r="W549" s="372"/>
      <c r="X549" s="372"/>
      <c r="Y549" s="372"/>
      <c r="Z549" s="372"/>
      <c r="AA549" s="372"/>
      <c r="AB549" s="372"/>
      <c r="AC549" s="372"/>
      <c r="AD549" s="372"/>
      <c r="AE549" s="372"/>
      <c r="AF549" s="372"/>
      <c r="AG549" s="372"/>
      <c r="AH549" s="372"/>
      <c r="AI549" s="372"/>
      <c r="AJ549" s="372"/>
      <c r="AK549" s="372"/>
      <c r="AL549" s="372"/>
      <c r="AM549" s="372"/>
      <c r="AN549" s="372"/>
      <c r="AO549" s="372"/>
    </row>
    <row r="550" spans="11:41" s="156" customFormat="1" x14ac:dyDescent="0.2">
      <c r="K550" s="372"/>
      <c r="L550" s="372"/>
      <c r="M550" s="372"/>
      <c r="N550" s="372"/>
      <c r="O550" s="372"/>
      <c r="P550" s="372"/>
      <c r="Q550" s="372"/>
      <c r="R550" s="372"/>
      <c r="S550" s="372"/>
      <c r="T550" s="372"/>
      <c r="U550" s="372"/>
      <c r="V550" s="372"/>
      <c r="W550" s="372"/>
      <c r="X550" s="372"/>
      <c r="Y550" s="372"/>
      <c r="Z550" s="372"/>
      <c r="AA550" s="372"/>
      <c r="AB550" s="372"/>
      <c r="AC550" s="372"/>
      <c r="AD550" s="372"/>
      <c r="AE550" s="372"/>
      <c r="AF550" s="372"/>
      <c r="AG550" s="372"/>
      <c r="AH550" s="372"/>
      <c r="AI550" s="372"/>
      <c r="AJ550" s="372"/>
      <c r="AK550" s="372"/>
      <c r="AL550" s="372"/>
      <c r="AM550" s="372"/>
      <c r="AN550" s="372"/>
      <c r="AO550" s="372"/>
    </row>
    <row r="551" spans="11:41" s="156" customFormat="1" x14ac:dyDescent="0.2">
      <c r="K551" s="372"/>
      <c r="L551" s="372"/>
      <c r="M551" s="372"/>
      <c r="N551" s="372"/>
      <c r="O551" s="372"/>
      <c r="P551" s="372"/>
      <c r="Q551" s="372"/>
      <c r="R551" s="372"/>
      <c r="S551" s="372"/>
      <c r="T551" s="372"/>
      <c r="U551" s="372"/>
      <c r="V551" s="372"/>
      <c r="W551" s="372"/>
      <c r="X551" s="372"/>
      <c r="Y551" s="372"/>
      <c r="Z551" s="372"/>
      <c r="AA551" s="372"/>
      <c r="AB551" s="372"/>
      <c r="AC551" s="372"/>
      <c r="AD551" s="372"/>
      <c r="AE551" s="372"/>
      <c r="AF551" s="372"/>
      <c r="AG551" s="372"/>
      <c r="AH551" s="372"/>
      <c r="AI551" s="372"/>
      <c r="AJ551" s="372"/>
      <c r="AK551" s="372"/>
      <c r="AL551" s="372"/>
      <c r="AM551" s="372"/>
      <c r="AN551" s="372"/>
      <c r="AO551" s="372"/>
    </row>
    <row r="552" spans="11:41" s="156" customFormat="1" x14ac:dyDescent="0.2">
      <c r="K552" s="372"/>
      <c r="L552" s="372"/>
      <c r="M552" s="372"/>
      <c r="N552" s="372"/>
      <c r="O552" s="372"/>
      <c r="P552" s="372"/>
      <c r="Q552" s="372"/>
      <c r="R552" s="372"/>
      <c r="S552" s="372"/>
      <c r="T552" s="372"/>
      <c r="U552" s="372"/>
      <c r="V552" s="372"/>
      <c r="W552" s="372"/>
      <c r="X552" s="372"/>
      <c r="Y552" s="372"/>
      <c r="Z552" s="372"/>
      <c r="AA552" s="372"/>
      <c r="AB552" s="372"/>
      <c r="AC552" s="372"/>
      <c r="AD552" s="372"/>
      <c r="AE552" s="372"/>
      <c r="AF552" s="372"/>
      <c r="AG552" s="372"/>
      <c r="AH552" s="372"/>
      <c r="AI552" s="372"/>
      <c r="AJ552" s="372"/>
      <c r="AK552" s="372"/>
      <c r="AL552" s="372"/>
      <c r="AM552" s="372"/>
      <c r="AN552" s="372"/>
      <c r="AO552" s="372"/>
    </row>
    <row r="553" spans="11:41" s="156" customFormat="1" x14ac:dyDescent="0.2">
      <c r="K553" s="372"/>
      <c r="L553" s="372"/>
      <c r="M553" s="372"/>
      <c r="N553" s="372"/>
      <c r="O553" s="372"/>
      <c r="P553" s="372"/>
      <c r="Q553" s="372"/>
      <c r="R553" s="372"/>
      <c r="S553" s="372"/>
      <c r="T553" s="372"/>
      <c r="U553" s="372"/>
      <c r="V553" s="372"/>
      <c r="W553" s="372"/>
      <c r="X553" s="372"/>
      <c r="Y553" s="372"/>
      <c r="Z553" s="372"/>
      <c r="AA553" s="372"/>
      <c r="AB553" s="372"/>
      <c r="AC553" s="372"/>
      <c r="AD553" s="372"/>
      <c r="AE553" s="372"/>
      <c r="AF553" s="372"/>
      <c r="AG553" s="372"/>
      <c r="AH553" s="372"/>
      <c r="AI553" s="372"/>
      <c r="AJ553" s="372"/>
      <c r="AK553" s="372"/>
      <c r="AL553" s="372"/>
      <c r="AM553" s="372"/>
      <c r="AN553" s="372"/>
      <c r="AO553" s="372"/>
    </row>
    <row r="554" spans="11:41" s="156" customFormat="1" x14ac:dyDescent="0.2">
      <c r="K554" s="372"/>
      <c r="L554" s="372"/>
      <c r="M554" s="372"/>
      <c r="N554" s="372"/>
      <c r="O554" s="372"/>
      <c r="P554" s="372"/>
      <c r="Q554" s="372"/>
      <c r="R554" s="372"/>
      <c r="S554" s="372"/>
      <c r="T554" s="372"/>
      <c r="U554" s="372"/>
      <c r="V554" s="372"/>
      <c r="W554" s="372"/>
      <c r="X554" s="372"/>
      <c r="Y554" s="372"/>
      <c r="Z554" s="372"/>
      <c r="AA554" s="372"/>
      <c r="AB554" s="372"/>
      <c r="AC554" s="372"/>
      <c r="AD554" s="372"/>
      <c r="AE554" s="372"/>
      <c r="AF554" s="372"/>
      <c r="AG554" s="372"/>
      <c r="AH554" s="372"/>
      <c r="AI554" s="372"/>
      <c r="AJ554" s="372"/>
      <c r="AK554" s="372"/>
      <c r="AL554" s="372"/>
      <c r="AM554" s="372"/>
      <c r="AN554" s="372"/>
      <c r="AO554" s="372"/>
    </row>
    <row r="555" spans="11:41" s="156" customFormat="1" x14ac:dyDescent="0.2">
      <c r="K555" s="372"/>
      <c r="L555" s="372"/>
      <c r="M555" s="372"/>
      <c r="N555" s="372"/>
      <c r="O555" s="372"/>
      <c r="P555" s="372"/>
      <c r="Q555" s="372"/>
      <c r="R555" s="372"/>
      <c r="S555" s="372"/>
      <c r="T555" s="372"/>
      <c r="U555" s="372"/>
      <c r="V555" s="372"/>
      <c r="W555" s="372"/>
      <c r="X555" s="372"/>
      <c r="Y555" s="372"/>
      <c r="Z555" s="372"/>
      <c r="AA555" s="372"/>
      <c r="AB555" s="372"/>
      <c r="AC555" s="372"/>
      <c r="AD555" s="372"/>
      <c r="AE555" s="372"/>
      <c r="AF555" s="372"/>
      <c r="AG555" s="372"/>
      <c r="AH555" s="372"/>
      <c r="AI555" s="372"/>
      <c r="AJ555" s="372"/>
      <c r="AK555" s="372"/>
      <c r="AL555" s="372"/>
      <c r="AM555" s="372"/>
      <c r="AN555" s="372"/>
      <c r="AO555" s="372"/>
    </row>
    <row r="556" spans="11:41" s="156" customFormat="1" x14ac:dyDescent="0.2">
      <c r="K556" s="372"/>
      <c r="L556" s="372"/>
      <c r="M556" s="372"/>
      <c r="N556" s="372"/>
      <c r="O556" s="372"/>
      <c r="P556" s="372"/>
      <c r="Q556" s="372"/>
      <c r="R556" s="372"/>
      <c r="S556" s="372"/>
      <c r="T556" s="372"/>
      <c r="U556" s="372"/>
      <c r="V556" s="372"/>
      <c r="W556" s="372"/>
      <c r="X556" s="372"/>
      <c r="Y556" s="372"/>
      <c r="Z556" s="372"/>
      <c r="AA556" s="372"/>
      <c r="AB556" s="372"/>
      <c r="AC556" s="372"/>
      <c r="AD556" s="372"/>
      <c r="AE556" s="372"/>
      <c r="AF556" s="372"/>
      <c r="AG556" s="372"/>
      <c r="AH556" s="372"/>
      <c r="AI556" s="372"/>
      <c r="AJ556" s="372"/>
      <c r="AK556" s="372"/>
      <c r="AL556" s="372"/>
      <c r="AM556" s="372"/>
      <c r="AN556" s="372"/>
      <c r="AO556" s="372"/>
    </row>
    <row r="557" spans="11:41" s="156" customFormat="1" x14ac:dyDescent="0.2">
      <c r="K557" s="372"/>
      <c r="L557" s="372"/>
      <c r="M557" s="372"/>
      <c r="N557" s="372"/>
      <c r="O557" s="372"/>
      <c r="P557" s="372"/>
      <c r="Q557" s="372"/>
      <c r="R557" s="372"/>
      <c r="S557" s="372"/>
      <c r="T557" s="372"/>
      <c r="U557" s="372"/>
      <c r="V557" s="372"/>
      <c r="W557" s="372"/>
      <c r="X557" s="372"/>
      <c r="Y557" s="372"/>
      <c r="Z557" s="372"/>
      <c r="AA557" s="372"/>
      <c r="AB557" s="372"/>
      <c r="AC557" s="372"/>
      <c r="AD557" s="372"/>
      <c r="AE557" s="372"/>
      <c r="AF557" s="372"/>
      <c r="AG557" s="372"/>
      <c r="AH557" s="372"/>
      <c r="AI557" s="372"/>
      <c r="AJ557" s="372"/>
      <c r="AK557" s="372"/>
      <c r="AL557" s="372"/>
      <c r="AM557" s="372"/>
      <c r="AN557" s="372"/>
      <c r="AO557" s="372"/>
    </row>
    <row r="558" spans="11:41" s="156" customFormat="1" x14ac:dyDescent="0.2">
      <c r="K558" s="372"/>
      <c r="L558" s="372"/>
      <c r="M558" s="372"/>
      <c r="N558" s="372"/>
      <c r="O558" s="372"/>
      <c r="P558" s="372"/>
      <c r="Q558" s="372"/>
      <c r="R558" s="372"/>
      <c r="S558" s="372"/>
      <c r="T558" s="372"/>
      <c r="U558" s="372"/>
      <c r="V558" s="372"/>
      <c r="W558" s="372"/>
      <c r="X558" s="372"/>
      <c r="Y558" s="372"/>
      <c r="Z558" s="372"/>
      <c r="AA558" s="372"/>
      <c r="AB558" s="372"/>
      <c r="AC558" s="372"/>
      <c r="AD558" s="372"/>
      <c r="AE558" s="372"/>
      <c r="AF558" s="372"/>
      <c r="AG558" s="372"/>
      <c r="AH558" s="372"/>
      <c r="AI558" s="372"/>
      <c r="AJ558" s="372"/>
      <c r="AK558" s="372"/>
      <c r="AL558" s="372"/>
      <c r="AM558" s="372"/>
      <c r="AN558" s="372"/>
      <c r="AO558" s="372"/>
    </row>
  </sheetData>
  <sheetProtection algorithmName="SHA-512" hashValue="KObI4s5e+0VlnHS/Tp2p74sj2q99v7BQMYOxnqUALAlSXw0u75iNfrWS0Gcu1cNbfUzZBq0SX1q13B90VMb5uw==" saltValue="1Owc83UUza3j6+EiVvbT1g==" spinCount="100000" sheet="1" objects="1" scenarios="1" selectLockedCells="1"/>
  <mergeCells count="138">
    <mergeCell ref="A207:J207"/>
    <mergeCell ref="A187:J187"/>
    <mergeCell ref="A188:J188"/>
    <mergeCell ref="A189:J189"/>
    <mergeCell ref="A190:J190"/>
    <mergeCell ref="A191:J191"/>
    <mergeCell ref="A192:J192"/>
    <mergeCell ref="A193:J193"/>
    <mergeCell ref="A194:J194"/>
    <mergeCell ref="A195:J195"/>
    <mergeCell ref="A202:J202"/>
    <mergeCell ref="A204:J204"/>
    <mergeCell ref="G34:I34"/>
    <mergeCell ref="B34:C34"/>
    <mergeCell ref="A37:J37"/>
    <mergeCell ref="A39:J39"/>
    <mergeCell ref="A41:J41"/>
    <mergeCell ref="A42:J42"/>
    <mergeCell ref="A43:J43"/>
    <mergeCell ref="E34:F34"/>
    <mergeCell ref="H4:J4"/>
    <mergeCell ref="H6:J6"/>
    <mergeCell ref="H8:J8"/>
    <mergeCell ref="I10:J10"/>
    <mergeCell ref="I12:J12"/>
    <mergeCell ref="C24:G24"/>
    <mergeCell ref="C26:G26"/>
    <mergeCell ref="E28:I28"/>
    <mergeCell ref="A30:B30"/>
    <mergeCell ref="C30:G30"/>
    <mergeCell ref="A22:I22"/>
    <mergeCell ref="C31:I31"/>
    <mergeCell ref="A45:J45"/>
    <mergeCell ref="A46:J46"/>
    <mergeCell ref="A48:J48"/>
    <mergeCell ref="B50:D50"/>
    <mergeCell ref="E50:F50"/>
    <mergeCell ref="G50:I50"/>
    <mergeCell ref="D57:E57"/>
    <mergeCell ref="B63:D63"/>
    <mergeCell ref="E63:F63"/>
    <mergeCell ref="G63:I63"/>
    <mergeCell ref="B68:E68"/>
    <mergeCell ref="F68:G68"/>
    <mergeCell ref="B71:I71"/>
    <mergeCell ref="B75:I75"/>
    <mergeCell ref="B76:I76"/>
    <mergeCell ref="B78:I78"/>
    <mergeCell ref="D80:E80"/>
    <mergeCell ref="F80:G80"/>
    <mergeCell ref="H80:I80"/>
    <mergeCell ref="B131:H131"/>
    <mergeCell ref="C134:J134"/>
    <mergeCell ref="C135:J135"/>
    <mergeCell ref="C137:I137"/>
    <mergeCell ref="A93:J93"/>
    <mergeCell ref="C97:G97"/>
    <mergeCell ref="C99:G99"/>
    <mergeCell ref="E101:I101"/>
    <mergeCell ref="A103:B103"/>
    <mergeCell ref="C103:G103"/>
    <mergeCell ref="G106:I106"/>
    <mergeCell ref="B106:C106"/>
    <mergeCell ref="E106:F106"/>
    <mergeCell ref="A139:B139"/>
    <mergeCell ref="F139:G139"/>
    <mergeCell ref="B140:D140"/>
    <mergeCell ref="E140:F140"/>
    <mergeCell ref="G140:I140"/>
    <mergeCell ref="A145:J145"/>
    <mergeCell ref="A146:J146"/>
    <mergeCell ref="A147:J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4:H164"/>
    <mergeCell ref="B165:H165"/>
    <mergeCell ref="B166:H166"/>
    <mergeCell ref="B162:H162"/>
    <mergeCell ref="A163:J163"/>
    <mergeCell ref="B167:H167"/>
    <mergeCell ref="B168:H168"/>
    <mergeCell ref="B169:H169"/>
    <mergeCell ref="A206:J206"/>
    <mergeCell ref="A205:J205"/>
    <mergeCell ref="A203:J203"/>
    <mergeCell ref="A181:J181"/>
    <mergeCell ref="A182:J182"/>
    <mergeCell ref="A183:J183"/>
    <mergeCell ref="A184:J184"/>
    <mergeCell ref="A185:J185"/>
    <mergeCell ref="A186:J186"/>
    <mergeCell ref="A196:J196"/>
    <mergeCell ref="A197:J197"/>
    <mergeCell ref="A198:J198"/>
    <mergeCell ref="A199:J199"/>
    <mergeCell ref="B170:H170"/>
    <mergeCell ref="B171:H171"/>
    <mergeCell ref="B172:H172"/>
    <mergeCell ref="A173:J173"/>
    <mergeCell ref="B174:J177"/>
    <mergeCell ref="A180:E180"/>
    <mergeCell ref="A178:J178"/>
    <mergeCell ref="A66:I66"/>
    <mergeCell ref="A118:J118"/>
    <mergeCell ref="A123:J123"/>
    <mergeCell ref="A125:F125"/>
    <mergeCell ref="G125:I125"/>
    <mergeCell ref="A128:J128"/>
    <mergeCell ref="A120:I120"/>
    <mergeCell ref="A110:J110"/>
    <mergeCell ref="A111:J111"/>
    <mergeCell ref="B113:F113"/>
    <mergeCell ref="A115:D115"/>
    <mergeCell ref="F115:I115"/>
    <mergeCell ref="D81:E81"/>
    <mergeCell ref="F81:G81"/>
    <mergeCell ref="H81:I81"/>
    <mergeCell ref="B83:D83"/>
    <mergeCell ref="F83:I83"/>
    <mergeCell ref="B85:I85"/>
    <mergeCell ref="B87:I87"/>
    <mergeCell ref="B88:I88"/>
    <mergeCell ref="A90:A91"/>
    <mergeCell ref="B91:C91"/>
    <mergeCell ref="D91:E91"/>
    <mergeCell ref="A68:A69"/>
  </mergeCells>
  <conditionalFormatting sqref="C134:J134">
    <cfRule type="expression" dxfId="2" priority="4">
      <formula>$B$132</formula>
    </cfRule>
  </conditionalFormatting>
  <conditionalFormatting sqref="C135:J135">
    <cfRule type="expression" dxfId="1" priority="3">
      <formula>$B$132</formula>
    </cfRule>
  </conditionalFormatting>
  <conditionalFormatting sqref="B134:J135">
    <cfRule type="expression" dxfId="0" priority="1">
      <formula>$B$132</formula>
    </cfRule>
  </conditionalFormatting>
  <dataValidations count="2">
    <dataValidation type="whole" allowBlank="1" showInputMessage="1" showErrorMessage="1" errorTitle="Format der PLZ falsch" error="Bitte eine fünfstellige ganze Zahl eingeben" promptTitle="Bitte fünfstellige PLZ eingeben" sqref="C28" xr:uid="{00000000-0002-0000-0100-000000000000}">
      <formula1>0</formula1>
      <formula2>99999</formula2>
    </dataValidation>
    <dataValidation type="date" allowBlank="1" showInputMessage="1" showErrorMessage="1" errorTitle="falsches Datumsformat" error="Bitte ein Datum im Format TT.MM.JJJJ eingeben." promptTitle="Datumsformat" prompt="Bitte ein Datum im Format TT.MM.JJJJ eingeben." sqref="D34" xr:uid="{00000000-0002-0000-0100-000001000000}">
      <formula1>43831</formula1>
      <formula2>51501</formula2>
    </dataValidation>
  </dataValidations>
  <printOptions horizontalCentered="1"/>
  <pageMargins left="0" right="0" top="0.39370078740157483" bottom="0.93" header="0.51181102362204722" footer="0.51181102362204722"/>
  <pageSetup paperSize="9" scale="78" fitToHeight="0" orientation="portrait" cellComments="asDisplayed" r:id="rId1"/>
  <headerFooter alignWithMargins="0">
    <oddFooter>&amp;C&amp;P/&amp;N</oddFooter>
  </headerFooter>
  <rowBreaks count="5" manualBreakCount="5">
    <brk id="64" max="9" man="1"/>
    <brk id="143" max="9" man="1"/>
    <brk id="184" max="9" man="1"/>
    <brk id="196" max="9" man="1"/>
    <brk id="200" max="9" man="1"/>
  </rowBreaks>
  <drawing r:id="rId2"/>
  <legacyDrawing r:id="rId3"/>
  <controls>
    <mc:AlternateContent xmlns:mc="http://schemas.openxmlformats.org/markup-compatibility/2006">
      <mc:Choice Requires="x14">
        <control shapeId="2060" r:id="rId4" name="OptionButton6">
          <controlPr autoLine="0" autoPict="0" linkedCell="Antrag!B132" r:id="rId5">
            <anchor moveWithCells="1" sizeWithCells="1">
              <from>
                <xdr:col>8</xdr:col>
                <xdr:colOff>466725</xdr:colOff>
                <xdr:row>130</xdr:row>
                <xdr:rowOff>0</xdr:rowOff>
              </from>
              <to>
                <xdr:col>9</xdr:col>
                <xdr:colOff>76200</xdr:colOff>
                <xdr:row>130</xdr:row>
                <xdr:rowOff>180975</xdr:rowOff>
              </to>
            </anchor>
          </controlPr>
        </control>
      </mc:Choice>
      <mc:Fallback>
        <control shapeId="2060" r:id="rId4" name="OptionButton6"/>
      </mc:Fallback>
    </mc:AlternateContent>
    <mc:AlternateContent xmlns:mc="http://schemas.openxmlformats.org/markup-compatibility/2006">
      <mc:Choice Requires="x14">
        <control shapeId="2059" r:id="rId6" name="OptionButton5">
          <controlPr autoLine="0" autoPict="0" r:id="rId7">
            <anchor moveWithCells="1" sizeWithCells="1">
              <from>
                <xdr:col>7</xdr:col>
                <xdr:colOff>714375</xdr:colOff>
                <xdr:row>130</xdr:row>
                <xdr:rowOff>0</xdr:rowOff>
              </from>
              <to>
                <xdr:col>8</xdr:col>
                <xdr:colOff>457200</xdr:colOff>
                <xdr:row>130</xdr:row>
                <xdr:rowOff>209550</xdr:rowOff>
              </to>
            </anchor>
          </controlPr>
        </control>
      </mc:Choice>
      <mc:Fallback>
        <control shapeId="2059" r:id="rId6" name="OptionButton5"/>
      </mc:Fallback>
    </mc:AlternateContent>
    <mc:AlternateContent xmlns:mc="http://schemas.openxmlformats.org/markup-compatibility/2006">
      <mc:Choice Requires="x14">
        <control shapeId="2058" r:id="rId8" name="OptionButton4">
          <controlPr autoLine="0" autoPict="0" r:id="rId9">
            <anchor moveWithCells="1" sizeWithCells="1">
              <from>
                <xdr:col>0</xdr:col>
                <xdr:colOff>19050</xdr:colOff>
                <xdr:row>63</xdr:row>
                <xdr:rowOff>0</xdr:rowOff>
              </from>
              <to>
                <xdr:col>4</xdr:col>
                <xdr:colOff>361950</xdr:colOff>
                <xdr:row>63</xdr:row>
                <xdr:rowOff>0</xdr:rowOff>
              </to>
            </anchor>
          </controlPr>
        </control>
      </mc:Choice>
      <mc:Fallback>
        <control shapeId="2058" r:id="rId8" name="OptionButton4"/>
      </mc:Fallback>
    </mc:AlternateContent>
    <mc:AlternateContent xmlns:mc="http://schemas.openxmlformats.org/markup-compatibility/2006">
      <mc:Choice Requires="x14">
        <control shapeId="2057" r:id="rId10" name="OptionButton3">
          <controlPr autoLine="0" autoPict="0" r:id="rId11">
            <anchor moveWithCells="1" sizeWithCells="1">
              <from>
                <xdr:col>0</xdr:col>
                <xdr:colOff>19050</xdr:colOff>
                <xdr:row>63</xdr:row>
                <xdr:rowOff>0</xdr:rowOff>
              </from>
              <to>
                <xdr:col>4</xdr:col>
                <xdr:colOff>781050</xdr:colOff>
                <xdr:row>63</xdr:row>
                <xdr:rowOff>0</xdr:rowOff>
              </to>
            </anchor>
          </controlPr>
        </control>
      </mc:Choice>
      <mc:Fallback>
        <control shapeId="2057" r:id="rId10" name="OptionButton3"/>
      </mc:Fallback>
    </mc:AlternateContent>
    <mc:AlternateContent xmlns:mc="http://schemas.openxmlformats.org/markup-compatibility/2006">
      <mc:Choice Requires="x14">
        <control shapeId="2053" r:id="rId12" name="Option Button 5">
          <controlPr defaultSize="0" autoFill="0" autoLine="0" autoPict="0">
            <anchor moveWithCells="1">
              <from>
                <xdr:col>1</xdr:col>
                <xdr:colOff>0</xdr:colOff>
                <xdr:row>144</xdr:row>
                <xdr:rowOff>47625</xdr:rowOff>
              </from>
              <to>
                <xdr:col>1</xdr:col>
                <xdr:colOff>314325</xdr:colOff>
                <xdr:row>144</xdr:row>
                <xdr:rowOff>266700</xdr:rowOff>
              </to>
            </anchor>
          </controlPr>
        </control>
      </mc:Choice>
    </mc:AlternateContent>
    <mc:AlternateContent xmlns:mc="http://schemas.openxmlformats.org/markup-compatibility/2006">
      <mc:Choice Requires="x14">
        <control shapeId="2054" r:id="rId13" name="Option Button 6">
          <controlPr defaultSize="0" autoFill="0" autoLine="0" autoPict="0">
            <anchor moveWithCells="1">
              <from>
                <xdr:col>1</xdr:col>
                <xdr:colOff>390525</xdr:colOff>
                <xdr:row>144</xdr:row>
                <xdr:rowOff>47625</xdr:rowOff>
              </from>
              <to>
                <xdr:col>2</xdr:col>
                <xdr:colOff>133350</xdr:colOff>
                <xdr:row>144</xdr:row>
                <xdr:rowOff>266700</xdr:rowOff>
              </to>
            </anchor>
          </controlPr>
        </control>
      </mc:Choice>
    </mc:AlternateContent>
    <mc:AlternateContent xmlns:mc="http://schemas.openxmlformats.org/markup-compatibility/2006">
      <mc:Choice Requires="x14">
        <control shapeId="2055" r:id="rId14" name="Option Button 7">
          <controlPr defaultSize="0" autoFill="0" autoLine="0" autoPict="0">
            <anchor moveWithCells="1">
              <from>
                <xdr:col>2</xdr:col>
                <xdr:colOff>152400</xdr:colOff>
                <xdr:row>144</xdr:row>
                <xdr:rowOff>47625</xdr:rowOff>
              </from>
              <to>
                <xdr:col>2</xdr:col>
                <xdr:colOff>695325</xdr:colOff>
                <xdr:row>144</xdr:row>
                <xdr:rowOff>266700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sizeWithCells="1">
              <from>
                <xdr:col>1</xdr:col>
                <xdr:colOff>190500</xdr:colOff>
                <xdr:row>133</xdr:row>
                <xdr:rowOff>0</xdr:rowOff>
              </from>
              <to>
                <xdr:col>1</xdr:col>
                <xdr:colOff>514350</xdr:colOff>
                <xdr:row>133</xdr:row>
                <xdr:rowOff>209550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sizeWithCells="1">
              <from>
                <xdr:col>1</xdr:col>
                <xdr:colOff>190500</xdr:colOff>
                <xdr:row>134</xdr:row>
                <xdr:rowOff>0</xdr:rowOff>
              </from>
              <to>
                <xdr:col>1</xdr:col>
                <xdr:colOff>514350</xdr:colOff>
                <xdr:row>134</xdr:row>
                <xdr:rowOff>209550</xdr:rowOff>
              </to>
            </anchor>
          </controlPr>
        </control>
      </mc:Choice>
    </mc:AlternateContent>
    <mc:AlternateContent xmlns:mc="http://schemas.openxmlformats.org/markup-compatibility/2006">
      <mc:Choice Requires="x14">
        <control shapeId="2066" r:id="rId17" name="Option Button 18">
          <controlPr defaultSize="0" autoFill="0" autoLine="0" autoPict="0">
            <anchor moveWithCells="1">
              <from>
                <xdr:col>1</xdr:col>
                <xdr:colOff>0</xdr:colOff>
                <xdr:row>72</xdr:row>
                <xdr:rowOff>47625</xdr:rowOff>
              </from>
              <to>
                <xdr:col>2</xdr:col>
                <xdr:colOff>276225</xdr:colOff>
                <xdr:row>73</xdr:row>
                <xdr:rowOff>28575</xdr:rowOff>
              </to>
            </anchor>
          </controlPr>
        </control>
      </mc:Choice>
    </mc:AlternateContent>
    <mc:AlternateContent xmlns:mc="http://schemas.openxmlformats.org/markup-compatibility/2006">
      <mc:Choice Requires="x14">
        <control shapeId="2067" r:id="rId18" name="Option Button 19">
          <controlPr defaultSize="0" autoFill="0" autoLine="0" autoPict="0">
            <anchor moveWithCells="1">
              <from>
                <xdr:col>1</xdr:col>
                <xdr:colOff>390525</xdr:colOff>
                <xdr:row>72</xdr:row>
                <xdr:rowOff>47625</xdr:rowOff>
              </from>
              <to>
                <xdr:col>2</xdr:col>
                <xdr:colOff>752475</xdr:colOff>
                <xdr:row>73</xdr:row>
                <xdr:rowOff>28575</xdr:rowOff>
              </to>
            </anchor>
          </controlPr>
        </control>
      </mc:Choice>
    </mc:AlternateContent>
    <mc:AlternateContent xmlns:mc="http://schemas.openxmlformats.org/markup-compatibility/2006">
      <mc:Choice Requires="x14">
        <control shapeId="2068" r:id="rId19" name="Option Button 20">
          <controlPr defaultSize="0" autoFill="0" autoLine="0" autoPict="0">
            <anchor moveWithCells="1">
              <from>
                <xdr:col>2</xdr:col>
                <xdr:colOff>152400</xdr:colOff>
                <xdr:row>72</xdr:row>
                <xdr:rowOff>47625</xdr:rowOff>
              </from>
              <to>
                <xdr:col>3</xdr:col>
                <xdr:colOff>400050</xdr:colOff>
                <xdr:row>73</xdr:row>
                <xdr:rowOff>28575</xdr:rowOff>
              </to>
            </anchor>
          </controlPr>
        </control>
      </mc:Choice>
    </mc:AlternateContent>
    <mc:AlternateContent xmlns:mc="http://schemas.openxmlformats.org/markup-compatibility/2006">
      <mc:Choice Requires="x14">
        <control shapeId="2069" r:id="rId20" name="Option Button 21">
          <controlPr defaultSize="0" autoFill="0" autoLine="0" autoPict="0">
            <anchor moveWithCells="1">
              <from>
                <xdr:col>1</xdr:col>
                <xdr:colOff>0</xdr:colOff>
                <xdr:row>144</xdr:row>
                <xdr:rowOff>47625</xdr:rowOff>
              </from>
              <to>
                <xdr:col>1</xdr:col>
                <xdr:colOff>314325</xdr:colOff>
                <xdr:row>144</xdr:row>
                <xdr:rowOff>266700</xdr:rowOff>
              </to>
            </anchor>
          </controlPr>
        </control>
      </mc:Choice>
    </mc:AlternateContent>
    <mc:AlternateContent xmlns:mc="http://schemas.openxmlformats.org/markup-compatibility/2006">
      <mc:Choice Requires="x14">
        <control shapeId="2070" r:id="rId21" name="Option Button 22">
          <controlPr defaultSize="0" autoFill="0" autoLine="0" autoPict="0">
            <anchor moveWithCells="1">
              <from>
                <xdr:col>1</xdr:col>
                <xdr:colOff>390525</xdr:colOff>
                <xdr:row>144</xdr:row>
                <xdr:rowOff>47625</xdr:rowOff>
              </from>
              <to>
                <xdr:col>2</xdr:col>
                <xdr:colOff>133350</xdr:colOff>
                <xdr:row>144</xdr:row>
                <xdr:rowOff>266700</xdr:rowOff>
              </to>
            </anchor>
          </controlPr>
        </control>
      </mc:Choice>
    </mc:AlternateContent>
    <mc:AlternateContent xmlns:mc="http://schemas.openxmlformats.org/markup-compatibility/2006">
      <mc:Choice Requires="x14">
        <control shapeId="2071" r:id="rId22" name="Option Button 23">
          <controlPr defaultSize="0" autoFill="0" autoLine="0" autoPict="0">
            <anchor moveWithCells="1">
              <from>
                <xdr:col>2</xdr:col>
                <xdr:colOff>152400</xdr:colOff>
                <xdr:row>144</xdr:row>
                <xdr:rowOff>47625</xdr:rowOff>
              </from>
              <to>
                <xdr:col>2</xdr:col>
                <xdr:colOff>695325</xdr:colOff>
                <xdr:row>144</xdr:row>
                <xdr:rowOff>266700</xdr:rowOff>
              </to>
            </anchor>
          </controlPr>
        </control>
      </mc:Choice>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'Vorgaben Dropdown'!$L$4:$L$5</xm:f>
          </x14:formula1>
          <xm:sqref>L27 A22:I22</xm:sqref>
        </x14:dataValidation>
        <x14:dataValidation type="list" allowBlank="1" showInputMessage="1" showErrorMessage="1" xr:uid="{00000000-0002-0000-0100-000003000000}">
          <x14:formula1>
            <xm:f>'Vorgaben Dropdown'!$P$4:$P$7</xm:f>
          </x14:formula1>
          <xm:sqref>A66:I66</xm:sqref>
        </x14:dataValidation>
        <x14:dataValidation type="list" allowBlank="1" showInputMessage="1" showErrorMessage="1" xr:uid="{00000000-0002-0000-0100-000004000000}">
          <x14:formula1>
            <xm:f>'Vorgaben Dropdown'!$S$4:$S$5</xm:f>
          </x14:formula1>
          <xm:sqref>A120:I120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0000"/>
  </sheetPr>
  <dimension ref="A2:A24"/>
  <sheetViews>
    <sheetView showGridLines="0" workbookViewId="0">
      <selection activeCell="H28" sqref="H28"/>
    </sheetView>
  </sheetViews>
  <sheetFormatPr baseColWidth="10" defaultRowHeight="15" x14ac:dyDescent="0.25"/>
  <sheetData>
    <row r="2" spans="1:1" x14ac:dyDescent="0.25">
      <c r="A2" s="2" t="s">
        <v>401</v>
      </c>
    </row>
    <row r="3" spans="1:1" x14ac:dyDescent="0.25">
      <c r="A3" t="s">
        <v>400</v>
      </c>
    </row>
    <row r="4" spans="1:1" x14ac:dyDescent="0.25">
      <c r="A4" t="s">
        <v>402</v>
      </c>
    </row>
    <row r="7" spans="1:1" x14ac:dyDescent="0.25">
      <c r="A7" s="268" t="s">
        <v>392</v>
      </c>
    </row>
    <row r="9" spans="1:1" x14ac:dyDescent="0.25">
      <c r="A9" s="2" t="s">
        <v>522</v>
      </c>
    </row>
    <row r="10" spans="1:1" x14ac:dyDescent="0.25">
      <c r="A10" t="s">
        <v>395</v>
      </c>
    </row>
    <row r="11" spans="1:1" x14ac:dyDescent="0.25">
      <c r="A11" t="s">
        <v>393</v>
      </c>
    </row>
    <row r="12" spans="1:1" x14ac:dyDescent="0.25">
      <c r="A12" t="s">
        <v>396</v>
      </c>
    </row>
    <row r="13" spans="1:1" x14ac:dyDescent="0.25">
      <c r="A13" t="s">
        <v>521</v>
      </c>
    </row>
    <row r="16" spans="1:1" x14ac:dyDescent="0.25">
      <c r="A16" s="2" t="s">
        <v>394</v>
      </c>
    </row>
    <row r="17" spans="1:1" x14ac:dyDescent="0.25">
      <c r="A17" t="s">
        <v>533</v>
      </c>
    </row>
    <row r="18" spans="1:1" x14ac:dyDescent="0.25">
      <c r="A18" t="s">
        <v>397</v>
      </c>
    </row>
    <row r="19" spans="1:1" x14ac:dyDescent="0.25">
      <c r="A19" t="s">
        <v>398</v>
      </c>
    </row>
    <row r="20" spans="1:1" x14ac:dyDescent="0.25">
      <c r="A20" t="s">
        <v>399</v>
      </c>
    </row>
    <row r="23" spans="1:1" x14ac:dyDescent="0.25">
      <c r="A23" s="2" t="s">
        <v>546</v>
      </c>
    </row>
    <row r="24" spans="1:1" x14ac:dyDescent="0.25">
      <c r="A24" t="s">
        <v>547</v>
      </c>
    </row>
  </sheetData>
  <sheetProtection algorithmName="SHA-512" hashValue="Fp87/FzcA8B2Z2IZfdvb9n4SD+5qVi1cKtXu23OHZXqeiWu217IZQbypsi21n7HMi2Uj/Wv4764beqmEyz0syA==" saltValue="nB1ATudt75iSIM7xOGlagQ==" spinCount="100000" sheet="1" objects="1" scenarios="1"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B050"/>
  </sheetPr>
  <dimension ref="A1:BD275"/>
  <sheetViews>
    <sheetView showGridLines="0" zoomScale="90" zoomScaleNormal="90" workbookViewId="0">
      <selection activeCell="F25" sqref="F25"/>
    </sheetView>
  </sheetViews>
  <sheetFormatPr baseColWidth="10" defaultRowHeight="15" outlineLevelRow="1" outlineLevelCol="1" x14ac:dyDescent="0.25"/>
  <cols>
    <col min="1" max="1" width="4.28515625" bestFit="1" customWidth="1"/>
    <col min="2" max="2" width="32.85546875" customWidth="1"/>
    <col min="3" max="3" width="18.28515625" customWidth="1"/>
    <col min="4" max="4" width="14.140625" customWidth="1"/>
    <col min="5" max="5" width="13.28515625" customWidth="1"/>
    <col min="6" max="6" width="27.28515625" bestFit="1" customWidth="1"/>
    <col min="7" max="7" width="13.42578125" customWidth="1"/>
    <col min="8" max="8" width="16.85546875" customWidth="1"/>
    <col min="9" max="9" width="11.140625" bestFit="1" customWidth="1"/>
    <col min="10" max="10" width="15.7109375" customWidth="1"/>
    <col min="11" max="11" width="30.42578125" customWidth="1"/>
    <col min="12" max="12" width="29.7109375" customWidth="1"/>
    <col min="13" max="13" width="13.85546875" customWidth="1"/>
    <col min="14" max="14" width="14.7109375" customWidth="1"/>
    <col min="15" max="15" width="20.140625" customWidth="1"/>
    <col min="16" max="16" width="14.7109375" customWidth="1"/>
    <col min="17" max="17" width="15.7109375" style="6" customWidth="1"/>
    <col min="18" max="18" width="19.7109375" style="6" customWidth="1"/>
    <col min="19" max="19" width="9.28515625" bestFit="1" customWidth="1"/>
    <col min="20" max="20" width="25.5703125" customWidth="1"/>
    <col min="21" max="21" width="17.42578125" style="6" customWidth="1"/>
    <col min="22" max="22" width="14.5703125" customWidth="1"/>
    <col min="23" max="23" width="11.42578125" style="6"/>
    <col min="25" max="25" width="13.140625" customWidth="1"/>
    <col min="26" max="26" width="13.28515625" style="6" customWidth="1"/>
    <col min="27" max="27" width="11.42578125" style="6"/>
    <col min="28" max="28" width="13.42578125" customWidth="1"/>
    <col min="29" max="29" width="14.28515625" customWidth="1"/>
    <col min="30" max="31" width="13.28515625" customWidth="1"/>
    <col min="32" max="32" width="3" customWidth="1"/>
    <col min="33" max="33" width="15.28515625" style="143" hidden="1" customWidth="1" outlineLevel="1"/>
    <col min="34" max="35" width="11.5703125" style="143" hidden="1" customWidth="1" outlineLevel="1"/>
    <col min="36" max="36" width="12.42578125" style="143" hidden="1" customWidth="1" outlineLevel="1"/>
    <col min="37" max="38" width="11.5703125" style="143" hidden="1" customWidth="1" outlineLevel="1"/>
    <col min="39" max="39" width="7.28515625" style="143" hidden="1" customWidth="1" outlineLevel="1"/>
    <col min="40" max="40" width="7.140625" style="143" hidden="1" customWidth="1" outlineLevel="1"/>
    <col min="41" max="41" width="8" style="143" hidden="1" customWidth="1" outlineLevel="1"/>
    <col min="42" max="42" width="8.5703125" style="143" hidden="1" customWidth="1" outlineLevel="1"/>
    <col min="43" max="44" width="8.42578125" style="143" hidden="1" customWidth="1" outlineLevel="1"/>
    <col min="45" max="47" width="11.5703125" style="143" hidden="1" customWidth="1" outlineLevel="1"/>
    <col min="48" max="48" width="13.42578125" style="143" hidden="1" customWidth="1" outlineLevel="1"/>
    <col min="49" max="49" width="13.28515625" style="143" hidden="1" customWidth="1" outlineLevel="1"/>
    <col min="50" max="55" width="11.5703125" style="143" hidden="1" customWidth="1" outlineLevel="1"/>
    <col min="56" max="56" width="11.5703125" collapsed="1"/>
  </cols>
  <sheetData>
    <row r="1" spans="1:55" s="6" customFormat="1" x14ac:dyDescent="0.25">
      <c r="A1" s="18"/>
      <c r="B1" s="14"/>
      <c r="C1" s="14"/>
      <c r="D1" s="14"/>
      <c r="E1" s="14"/>
      <c r="F1" s="14"/>
      <c r="G1" s="14"/>
      <c r="H1" s="12"/>
      <c r="I1" s="14"/>
      <c r="J1" s="13"/>
      <c r="K1" s="12"/>
      <c r="L1" s="13"/>
      <c r="M1" s="12"/>
      <c r="N1" s="14"/>
      <c r="O1" s="14"/>
      <c r="P1" s="14"/>
      <c r="Q1" s="12"/>
      <c r="R1" s="12"/>
      <c r="S1" s="12"/>
      <c r="T1" s="12"/>
      <c r="U1" s="19"/>
      <c r="V1" s="12"/>
      <c r="W1" s="12"/>
      <c r="X1" s="12"/>
      <c r="Y1" s="12"/>
      <c r="Z1" s="14"/>
      <c r="AA1" s="12"/>
      <c r="AB1" s="12"/>
      <c r="AC1" s="12"/>
      <c r="AD1" s="12"/>
      <c r="AE1" s="12"/>
      <c r="AG1" s="142"/>
      <c r="AH1" s="142"/>
      <c r="AI1" s="142"/>
      <c r="AJ1" s="142"/>
      <c r="AK1" s="142"/>
      <c r="AL1" s="142"/>
      <c r="AM1" s="142"/>
      <c r="AN1" s="142"/>
      <c r="AO1" s="142"/>
      <c r="AP1" s="142"/>
      <c r="AQ1" s="142"/>
      <c r="AR1" s="142"/>
      <c r="AS1" s="142"/>
      <c r="AT1" s="142"/>
      <c r="AU1" s="142"/>
      <c r="AV1" s="142"/>
      <c r="AW1" s="142"/>
      <c r="AX1" s="142"/>
      <c r="AY1" s="142"/>
      <c r="AZ1" s="142"/>
      <c r="BA1" s="142"/>
      <c r="BB1" s="142"/>
      <c r="BC1" s="142"/>
    </row>
    <row r="2" spans="1:55" s="6" customFormat="1" x14ac:dyDescent="0.25">
      <c r="A2" s="18"/>
      <c r="B2" s="14"/>
      <c r="C2" s="14"/>
      <c r="D2" s="14"/>
      <c r="E2" s="14"/>
      <c r="F2" s="14"/>
      <c r="G2" s="14"/>
      <c r="H2" s="12"/>
      <c r="I2" s="14"/>
      <c r="J2" s="13"/>
      <c r="K2" s="12"/>
      <c r="L2" s="13"/>
      <c r="M2" s="12"/>
      <c r="N2" s="14"/>
      <c r="O2" s="14"/>
      <c r="P2" s="14"/>
      <c r="Q2" s="12"/>
      <c r="R2" s="12"/>
      <c r="S2" s="12"/>
      <c r="T2" s="12"/>
      <c r="U2" s="19"/>
      <c r="V2" s="12"/>
      <c r="W2" s="12"/>
      <c r="X2" s="12"/>
      <c r="Y2" s="12"/>
      <c r="Z2" s="14"/>
      <c r="AA2" s="12"/>
      <c r="AB2" s="12"/>
      <c r="AC2" s="12"/>
      <c r="AD2" s="12"/>
      <c r="AE2" s="12"/>
      <c r="AG2" s="142"/>
      <c r="AH2" s="142"/>
      <c r="AI2" s="142"/>
      <c r="AJ2" s="142"/>
      <c r="AK2" s="142"/>
      <c r="AL2" s="142"/>
      <c r="AM2" s="142"/>
      <c r="AN2" s="142"/>
      <c r="AO2" s="142"/>
      <c r="AP2" s="142"/>
      <c r="AQ2" s="142"/>
      <c r="AR2" s="142"/>
      <c r="AS2" s="142"/>
      <c r="AT2" s="142"/>
      <c r="AU2" s="142"/>
      <c r="AV2" s="142"/>
      <c r="AW2" s="142"/>
      <c r="AX2" s="142"/>
      <c r="AY2" s="142"/>
      <c r="AZ2" s="142"/>
      <c r="BA2" s="142"/>
      <c r="BB2" s="142"/>
      <c r="BC2" s="142"/>
    </row>
    <row r="3" spans="1:55" x14ac:dyDescent="0.25">
      <c r="A3" s="18"/>
      <c r="B3" s="14"/>
      <c r="C3" s="14"/>
      <c r="D3" s="14"/>
      <c r="E3" s="14"/>
      <c r="F3" s="20" t="s">
        <v>0</v>
      </c>
      <c r="G3" s="21"/>
      <c r="I3" s="57" t="s">
        <v>47</v>
      </c>
      <c r="J3" s="58"/>
      <c r="K3" s="58"/>
      <c r="L3" s="58"/>
      <c r="M3" s="14"/>
      <c r="Q3" s="12"/>
      <c r="R3" s="12"/>
      <c r="S3" s="12"/>
      <c r="T3" s="12"/>
      <c r="U3" s="19"/>
      <c r="V3" s="36"/>
      <c r="W3" s="36"/>
      <c r="X3" s="36"/>
      <c r="Y3" s="37"/>
      <c r="Z3" s="38"/>
      <c r="AA3" s="36"/>
      <c r="AB3" s="12"/>
      <c r="AC3" s="12"/>
      <c r="AD3" s="36"/>
      <c r="AE3" s="36"/>
    </row>
    <row r="4" spans="1:55" x14ac:dyDescent="0.25">
      <c r="A4" s="18"/>
      <c r="B4" s="14"/>
      <c r="C4" s="14"/>
      <c r="D4" s="14"/>
      <c r="E4" s="14"/>
      <c r="F4" s="20" t="s">
        <v>1</v>
      </c>
      <c r="G4" s="21"/>
      <c r="I4" s="9" t="s">
        <v>46</v>
      </c>
      <c r="J4" s="8"/>
      <c r="K4" s="8"/>
      <c r="L4" s="8"/>
      <c r="M4" s="14"/>
      <c r="Q4" s="12"/>
      <c r="R4" s="12"/>
      <c r="S4" s="12"/>
      <c r="T4" s="12"/>
      <c r="U4" s="19"/>
      <c r="V4" s="36"/>
      <c r="W4" s="36"/>
      <c r="X4" s="36"/>
      <c r="Y4" s="37"/>
      <c r="Z4" s="38"/>
      <c r="AA4" s="36"/>
      <c r="AB4" s="12"/>
      <c r="AC4" s="12"/>
      <c r="AD4" s="36"/>
      <c r="AE4" s="36"/>
    </row>
    <row r="5" spans="1:55" x14ac:dyDescent="0.25">
      <c r="A5" s="18"/>
      <c r="B5" s="14"/>
      <c r="C5" s="14"/>
      <c r="D5" s="14"/>
      <c r="E5" s="14"/>
      <c r="F5" s="20" t="s">
        <v>2</v>
      </c>
      <c r="G5" s="21"/>
      <c r="I5" s="11" t="s">
        <v>48</v>
      </c>
      <c r="J5" s="10"/>
      <c r="K5" s="10"/>
      <c r="L5" s="10"/>
      <c r="M5" s="14"/>
      <c r="Q5" s="12"/>
      <c r="R5" s="12"/>
      <c r="S5" s="12"/>
      <c r="T5" s="12"/>
      <c r="U5" s="19"/>
      <c r="V5" s="36"/>
      <c r="W5" s="36"/>
      <c r="X5" s="36"/>
      <c r="Y5" s="37"/>
      <c r="Z5" s="38"/>
      <c r="AA5" s="36"/>
      <c r="AB5" s="12"/>
      <c r="AC5" s="12"/>
      <c r="AD5" s="36"/>
      <c r="AE5" s="36"/>
    </row>
    <row r="6" spans="1:55" x14ac:dyDescent="0.25">
      <c r="A6" s="18"/>
      <c r="B6" s="14"/>
      <c r="C6" s="14"/>
      <c r="D6" s="14"/>
      <c r="E6" s="14"/>
      <c r="F6" s="20" t="s">
        <v>3</v>
      </c>
      <c r="G6" s="21"/>
      <c r="I6" s="109" t="s">
        <v>369</v>
      </c>
      <c r="J6" s="109"/>
      <c r="K6" s="109"/>
      <c r="L6" s="109"/>
      <c r="M6" s="25"/>
      <c r="Q6" s="12"/>
      <c r="R6" s="12"/>
      <c r="S6" s="12"/>
      <c r="T6" s="12"/>
      <c r="U6" s="19"/>
      <c r="V6" s="36"/>
      <c r="W6" s="36"/>
      <c r="X6" s="36"/>
      <c r="Y6" s="37"/>
      <c r="Z6" s="38"/>
      <c r="AA6" s="36"/>
      <c r="AB6" s="12"/>
      <c r="AC6" s="12"/>
      <c r="AD6" s="36"/>
      <c r="AE6" s="36"/>
    </row>
    <row r="7" spans="1:55" x14ac:dyDescent="0.25">
      <c r="A7" s="18"/>
      <c r="B7" s="14"/>
      <c r="C7" s="14"/>
      <c r="D7" s="14"/>
      <c r="E7" s="14"/>
      <c r="F7" s="20" t="s">
        <v>339</v>
      </c>
      <c r="G7" s="21"/>
      <c r="H7" s="22"/>
      <c r="J7" s="13"/>
      <c r="K7" s="12"/>
      <c r="L7" s="13"/>
      <c r="M7" s="12"/>
      <c r="N7" s="14"/>
      <c r="O7" s="14"/>
      <c r="P7" s="14"/>
      <c r="Q7" s="12"/>
      <c r="R7" s="12"/>
      <c r="S7" s="12"/>
      <c r="T7" s="12"/>
      <c r="U7" s="19"/>
      <c r="V7" s="36"/>
      <c r="W7" s="37"/>
      <c r="X7" s="37"/>
      <c r="Y7" s="37"/>
      <c r="Z7" s="39"/>
      <c r="AA7" s="37"/>
      <c r="AB7" s="12"/>
      <c r="AC7" s="12"/>
      <c r="AD7" s="36"/>
      <c r="AE7" s="36"/>
    </row>
    <row r="8" spans="1:55" ht="3" customHeight="1" x14ac:dyDescent="0.25">
      <c r="A8" s="18"/>
      <c r="B8" s="14"/>
      <c r="C8" s="14"/>
      <c r="D8" s="14"/>
      <c r="E8" s="14"/>
      <c r="F8" s="22"/>
      <c r="G8" s="21"/>
      <c r="H8" s="22"/>
      <c r="J8" s="13"/>
      <c r="K8" s="12"/>
      <c r="L8" s="13"/>
      <c r="M8" s="21"/>
      <c r="N8" s="22"/>
      <c r="O8" s="22"/>
      <c r="P8" s="22"/>
      <c r="Q8" s="21"/>
      <c r="R8" s="21"/>
      <c r="S8" s="21"/>
      <c r="T8" s="21"/>
      <c r="U8" s="48"/>
      <c r="V8" s="37"/>
      <c r="W8" s="37"/>
      <c r="X8" s="37"/>
      <c r="Y8" s="37"/>
      <c r="Z8" s="40"/>
      <c r="AA8" s="37"/>
      <c r="AB8" s="12"/>
      <c r="AC8" s="12"/>
      <c r="AD8" s="37"/>
      <c r="AE8" s="37"/>
      <c r="AF8" s="16"/>
      <c r="AG8" s="144"/>
      <c r="AH8" s="144"/>
      <c r="AI8" s="144"/>
    </row>
    <row r="9" spans="1:55" ht="31.5" customHeight="1" x14ac:dyDescent="0.35">
      <c r="A9" s="18"/>
      <c r="B9" s="271"/>
      <c r="C9" s="55"/>
      <c r="D9" s="56"/>
      <c r="E9" s="55"/>
      <c r="F9" s="559" t="s">
        <v>629</v>
      </c>
      <c r="G9" s="397"/>
      <c r="H9" s="397"/>
      <c r="J9" s="13"/>
      <c r="K9" s="12"/>
      <c r="L9" s="13"/>
      <c r="M9" s="21"/>
      <c r="N9" s="22"/>
      <c r="O9" s="22"/>
      <c r="P9" s="22"/>
      <c r="Q9" s="21"/>
      <c r="R9" s="21"/>
      <c r="S9" s="21"/>
      <c r="T9" s="21"/>
      <c r="U9" s="48"/>
      <c r="V9" s="37"/>
      <c r="W9" s="37"/>
      <c r="X9" s="37"/>
      <c r="Y9" s="37"/>
      <c r="Z9" s="40"/>
      <c r="AA9" s="37"/>
      <c r="AB9" s="12"/>
      <c r="AC9" s="12"/>
      <c r="AD9" s="37"/>
      <c r="AE9" s="37"/>
    </row>
    <row r="10" spans="1:55" ht="57.95" customHeight="1" x14ac:dyDescent="0.25">
      <c r="A10" s="18"/>
      <c r="B10" s="29"/>
      <c r="C10" s="22"/>
      <c r="D10" s="22"/>
      <c r="E10" s="22"/>
      <c r="F10" s="559"/>
      <c r="G10" s="397"/>
      <c r="H10" s="397"/>
      <c r="J10" s="13"/>
      <c r="K10" s="15"/>
      <c r="L10" s="574"/>
      <c r="M10" s="574"/>
      <c r="N10" s="574"/>
      <c r="O10" s="574"/>
      <c r="P10" s="574"/>
      <c r="Q10" s="21"/>
      <c r="R10" s="21"/>
      <c r="S10" s="21"/>
      <c r="T10" s="21"/>
      <c r="U10" s="48"/>
      <c r="V10" s="41"/>
      <c r="W10" s="30"/>
      <c r="X10" s="30"/>
      <c r="Y10" s="30"/>
      <c r="Z10" s="31"/>
      <c r="AA10" s="30"/>
      <c r="AB10" s="12"/>
      <c r="AC10" s="12"/>
      <c r="AD10" s="41"/>
      <c r="AE10" s="41"/>
    </row>
    <row r="11" spans="1:55" ht="27" customHeight="1" x14ac:dyDescent="0.25">
      <c r="A11" s="18"/>
      <c r="C11" s="108"/>
      <c r="D11" s="22"/>
      <c r="E11" s="22"/>
      <c r="F11" s="559"/>
      <c r="G11" s="397"/>
      <c r="H11" s="397"/>
      <c r="K11" s="15"/>
      <c r="L11" s="13"/>
      <c r="M11" s="21"/>
      <c r="N11" s="22"/>
      <c r="O11" s="22"/>
      <c r="P11" s="22"/>
      <c r="Q11" s="21"/>
      <c r="R11" s="21"/>
      <c r="S11" s="21"/>
      <c r="T11" s="21"/>
      <c r="U11" s="48"/>
      <c r="V11" s="30"/>
      <c r="W11" s="30"/>
      <c r="X11" s="30"/>
      <c r="Y11" s="30"/>
      <c r="Z11" s="31"/>
      <c r="AA11" s="30"/>
      <c r="AB11" s="12"/>
      <c r="AC11" s="12"/>
      <c r="AD11" s="30"/>
      <c r="AE11" s="30"/>
    </row>
    <row r="12" spans="1:55" s="6" customFormat="1" ht="23.25" outlineLevel="1" x14ac:dyDescent="0.35">
      <c r="A12" s="18"/>
      <c r="B12" s="23" t="s">
        <v>325</v>
      </c>
      <c r="C12" s="24"/>
      <c r="D12" s="22"/>
      <c r="E12" s="22"/>
      <c r="F12" s="22"/>
      <c r="G12" s="14"/>
      <c r="H12" s="12"/>
      <c r="I12" s="14"/>
      <c r="J12" s="152"/>
      <c r="K12" s="12"/>
      <c r="L12" s="13"/>
      <c r="M12" s="21"/>
      <c r="N12" s="22"/>
      <c r="O12" s="22"/>
      <c r="P12" s="22"/>
      <c r="Q12" s="21"/>
      <c r="R12" s="21"/>
      <c r="S12" s="21"/>
      <c r="T12" s="21"/>
      <c r="U12" s="21"/>
      <c r="V12" s="30"/>
      <c r="W12" s="30"/>
      <c r="X12" s="30"/>
      <c r="Y12" s="30"/>
      <c r="Z12" s="31"/>
      <c r="AA12" s="30"/>
      <c r="AB12" s="12"/>
      <c r="AC12" s="12"/>
      <c r="AD12" s="30"/>
      <c r="AE12" s="30"/>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row>
    <row r="13" spans="1:55" ht="18" outlineLevel="1" x14ac:dyDescent="0.25">
      <c r="A13" s="18"/>
      <c r="C13" s="24"/>
      <c r="D13" s="22"/>
      <c r="E13" s="22"/>
      <c r="F13" s="307" t="s">
        <v>407</v>
      </c>
      <c r="G13" s="14"/>
      <c r="H13" s="12"/>
      <c r="I13" s="14"/>
      <c r="J13" s="13"/>
      <c r="K13" s="12"/>
      <c r="L13" s="13"/>
      <c r="M13" s="21"/>
      <c r="N13" s="22"/>
      <c r="O13" s="22"/>
      <c r="P13" s="22"/>
      <c r="Q13" s="21"/>
      <c r="R13" s="21"/>
      <c r="S13" s="21"/>
      <c r="T13" s="21"/>
      <c r="U13" s="21"/>
      <c r="V13" s="30"/>
      <c r="W13" s="30"/>
      <c r="X13" s="30"/>
      <c r="Y13" s="30"/>
      <c r="Z13" s="31"/>
      <c r="AA13" s="30"/>
      <c r="AB13" s="12"/>
      <c r="AC13" s="12"/>
      <c r="AD13" s="30"/>
      <c r="AE13" s="30"/>
    </row>
    <row r="14" spans="1:55" ht="18" outlineLevel="1" x14ac:dyDescent="0.25">
      <c r="A14" s="18"/>
      <c r="B14" s="106" t="s">
        <v>4</v>
      </c>
      <c r="C14" s="243">
        <f>Antrag!D34</f>
        <v>44835</v>
      </c>
      <c r="D14" s="22"/>
      <c r="E14" s="22"/>
      <c r="F14" s="307" t="s">
        <v>580</v>
      </c>
      <c r="G14" s="306"/>
      <c r="H14" s="53"/>
      <c r="I14" s="306"/>
      <c r="J14" s="54"/>
      <c r="K14" s="53"/>
      <c r="L14" s="13"/>
      <c r="M14" s="21"/>
      <c r="N14" s="22"/>
      <c r="O14" s="22"/>
      <c r="P14" s="22"/>
      <c r="Q14" s="21"/>
      <c r="R14" s="21"/>
      <c r="S14" s="21"/>
      <c r="T14" s="21"/>
      <c r="U14" s="21"/>
      <c r="V14" s="30"/>
      <c r="W14" s="30"/>
      <c r="X14" s="30"/>
      <c r="Y14" s="30"/>
      <c r="Z14" s="31"/>
      <c r="AA14" s="30"/>
      <c r="AB14" s="12"/>
      <c r="AC14" s="12"/>
      <c r="AD14" s="30"/>
      <c r="AE14" s="30"/>
    </row>
    <row r="15" spans="1:55" outlineLevel="1" x14ac:dyDescent="0.25">
      <c r="A15" s="18"/>
      <c r="B15" s="106" t="s">
        <v>5</v>
      </c>
      <c r="C15" s="243" t="str">
        <f>CONCATENATE(Antrag!C24," ",Antrag!I24)</f>
        <v>Musterfirma GmbH</v>
      </c>
      <c r="D15" s="22"/>
      <c r="E15" s="22"/>
      <c r="F15" s="22"/>
      <c r="G15" s="14"/>
      <c r="H15" s="12"/>
      <c r="I15" s="14"/>
      <c r="J15" s="13"/>
      <c r="K15" s="12"/>
      <c r="L15" s="13"/>
      <c r="M15" s="21"/>
      <c r="N15" s="22"/>
      <c r="O15" s="22"/>
      <c r="P15" s="22"/>
      <c r="Q15" s="21"/>
      <c r="R15" s="21"/>
      <c r="S15" s="21"/>
      <c r="T15" s="21"/>
      <c r="U15" s="21"/>
      <c r="V15" s="30"/>
      <c r="W15" s="30"/>
      <c r="X15" s="30"/>
      <c r="Y15" s="30"/>
      <c r="Z15" s="31"/>
      <c r="AA15" s="30"/>
      <c r="AB15" s="12"/>
      <c r="AC15" s="12"/>
      <c r="AD15" s="30"/>
      <c r="AE15" s="30"/>
    </row>
    <row r="16" spans="1:55" outlineLevel="1" x14ac:dyDescent="0.25">
      <c r="A16" s="18"/>
      <c r="B16" s="106" t="s">
        <v>7</v>
      </c>
      <c r="C16" s="273" t="str">
        <f>Antrag!G34</f>
        <v>44-…...</v>
      </c>
      <c r="D16" s="22"/>
      <c r="E16" s="22"/>
      <c r="F16" s="22"/>
      <c r="G16" s="14"/>
      <c r="H16" s="12"/>
      <c r="I16" s="14"/>
      <c r="J16" s="13"/>
      <c r="K16" s="12"/>
      <c r="L16" s="13"/>
      <c r="M16" s="21"/>
      <c r="N16" s="22"/>
      <c r="O16" s="22"/>
      <c r="P16" s="22"/>
      <c r="Q16" s="21"/>
      <c r="R16" s="21"/>
      <c r="S16" s="21"/>
      <c r="T16" s="21"/>
      <c r="U16" s="21"/>
      <c r="V16" s="30"/>
      <c r="W16" s="30"/>
      <c r="X16" s="30"/>
      <c r="Y16" s="30"/>
      <c r="Z16" s="31"/>
      <c r="AA16" s="30"/>
      <c r="AB16" s="12"/>
      <c r="AC16" s="12"/>
      <c r="AD16" s="30"/>
      <c r="AE16" s="30"/>
    </row>
    <row r="17" spans="1:40" ht="18" outlineLevel="1" x14ac:dyDescent="0.25">
      <c r="A17" s="18"/>
      <c r="B17" s="23"/>
      <c r="C17" s="107"/>
      <c r="D17" s="22"/>
      <c r="E17" s="22"/>
      <c r="F17" s="22"/>
      <c r="G17" s="14"/>
      <c r="H17" s="12"/>
      <c r="I17" s="14"/>
      <c r="J17" s="13"/>
      <c r="K17" s="12"/>
      <c r="L17" s="13"/>
      <c r="M17" s="21"/>
      <c r="N17" s="22"/>
      <c r="O17" s="22"/>
      <c r="P17" s="22"/>
      <c r="Q17" s="21"/>
      <c r="R17" s="21"/>
      <c r="S17" s="21"/>
      <c r="T17" s="21"/>
      <c r="U17" s="21"/>
      <c r="V17" s="30"/>
      <c r="W17" s="30"/>
      <c r="X17" s="30"/>
      <c r="Y17" s="30"/>
      <c r="Z17" s="31"/>
      <c r="AA17" s="30"/>
      <c r="AB17" s="12"/>
      <c r="AC17" s="12"/>
      <c r="AD17" s="30"/>
      <c r="AE17" s="30"/>
    </row>
    <row r="18" spans="1:40" ht="18" outlineLevel="1" x14ac:dyDescent="0.25">
      <c r="A18" s="18"/>
      <c r="B18" s="23" t="s">
        <v>367</v>
      </c>
      <c r="C18" s="107"/>
      <c r="D18" s="22"/>
      <c r="E18" s="22"/>
      <c r="F18" s="22"/>
      <c r="G18" s="14"/>
      <c r="H18" s="12"/>
      <c r="I18" s="14"/>
      <c r="J18" s="13"/>
      <c r="K18" s="12"/>
      <c r="L18" s="13"/>
      <c r="M18" s="21"/>
      <c r="N18" s="22"/>
      <c r="O18" s="22"/>
      <c r="P18" s="22"/>
      <c r="Q18" s="21"/>
      <c r="R18" s="21"/>
      <c r="S18" s="21"/>
      <c r="T18" s="21"/>
      <c r="U18" s="21"/>
      <c r="V18" s="30"/>
      <c r="W18" s="30"/>
      <c r="X18" s="30"/>
      <c r="Y18" s="30"/>
      <c r="Z18" s="31"/>
      <c r="AA18" s="30"/>
      <c r="AB18" s="12"/>
      <c r="AC18" s="12"/>
      <c r="AD18" s="30"/>
      <c r="AE18" s="30"/>
    </row>
    <row r="19" spans="1:40" outlineLevel="1" x14ac:dyDescent="0.25">
      <c r="A19" s="18"/>
      <c r="B19" s="25"/>
      <c r="C19" s="24"/>
      <c r="D19" s="22"/>
      <c r="E19" s="22"/>
      <c r="F19" s="22"/>
      <c r="G19" s="14"/>
      <c r="H19" s="12"/>
      <c r="I19" s="42"/>
      <c r="J19" s="32"/>
      <c r="K19" s="21"/>
      <c r="L19" s="32"/>
      <c r="M19" s="21"/>
      <c r="N19" s="22"/>
      <c r="O19" s="22"/>
      <c r="P19" s="22"/>
      <c r="Q19" s="21"/>
      <c r="R19" s="21"/>
      <c r="S19" s="21"/>
      <c r="T19" s="21"/>
      <c r="U19" s="21"/>
      <c r="V19" s="30"/>
      <c r="W19" s="30"/>
      <c r="X19" s="30"/>
      <c r="Y19" s="30"/>
      <c r="Z19" s="31"/>
      <c r="AA19" s="30"/>
      <c r="AB19" s="12"/>
      <c r="AC19" s="12"/>
      <c r="AD19" s="30"/>
      <c r="AE19" s="30"/>
    </row>
    <row r="20" spans="1:40" outlineLevel="1" x14ac:dyDescent="0.25">
      <c r="A20" s="21" t="s">
        <v>25</v>
      </c>
      <c r="B20" s="26" t="s">
        <v>513</v>
      </c>
      <c r="C20" s="24"/>
      <c r="D20" s="22"/>
      <c r="E20" s="22"/>
      <c r="F20" s="22"/>
      <c r="G20" s="14"/>
      <c r="H20" s="12"/>
      <c r="I20" s="21" t="s">
        <v>29</v>
      </c>
      <c r="J20" s="26" t="s">
        <v>518</v>
      </c>
      <c r="K20" s="32"/>
      <c r="L20" s="21"/>
      <c r="M20" s="22"/>
      <c r="N20" s="49"/>
      <c r="O20" s="49"/>
      <c r="P20" s="22"/>
      <c r="Q20" s="21"/>
      <c r="R20" s="21"/>
      <c r="S20" s="21"/>
      <c r="T20" s="21"/>
      <c r="U20" s="21"/>
      <c r="V20" s="30"/>
      <c r="W20" s="30"/>
      <c r="X20" s="30"/>
      <c r="Y20" s="30"/>
      <c r="Z20" s="31"/>
      <c r="AA20" s="30"/>
      <c r="AB20" s="12"/>
      <c r="AC20" s="12"/>
      <c r="AD20" s="30"/>
      <c r="AE20" s="30"/>
    </row>
    <row r="21" spans="1:40" outlineLevel="1" x14ac:dyDescent="0.25">
      <c r="A21" s="21"/>
      <c r="B21" s="25" t="s">
        <v>408</v>
      </c>
      <c r="C21" s="24"/>
      <c r="D21" s="22"/>
      <c r="E21" s="22"/>
      <c r="F21" s="132" t="s">
        <v>54</v>
      </c>
      <c r="G21" s="14"/>
      <c r="H21" s="12"/>
      <c r="I21" s="32"/>
      <c r="J21" s="33" t="s">
        <v>31</v>
      </c>
      <c r="K21" s="32"/>
      <c r="L21" s="133">
        <v>12</v>
      </c>
      <c r="M21" s="22"/>
      <c r="N21" s="49"/>
      <c r="O21" s="49"/>
      <c r="P21" s="22"/>
      <c r="Q21" s="21"/>
      <c r="R21" s="21"/>
      <c r="S21" s="21"/>
      <c r="T21" s="21"/>
      <c r="U21" s="21"/>
      <c r="V21" s="30"/>
      <c r="W21" s="30"/>
      <c r="X21" s="30"/>
      <c r="Y21" s="31"/>
      <c r="Z21" s="30"/>
      <c r="AA21" s="30"/>
      <c r="AB21" s="30"/>
      <c r="AC21" s="30"/>
      <c r="AD21" s="30"/>
      <c r="AE21" s="30"/>
    </row>
    <row r="22" spans="1:40" outlineLevel="1" x14ac:dyDescent="0.25">
      <c r="A22" s="21"/>
      <c r="B22" s="25"/>
      <c r="C22" s="24"/>
      <c r="D22" s="22"/>
      <c r="E22" s="22"/>
      <c r="F22" s="21"/>
      <c r="G22" s="14"/>
      <c r="H22" s="12"/>
      <c r="I22" s="32"/>
      <c r="J22" s="33" t="s">
        <v>59</v>
      </c>
      <c r="K22" s="32"/>
      <c r="L22" s="136">
        <v>1000</v>
      </c>
      <c r="M22" s="22"/>
      <c r="N22" s="49"/>
      <c r="O22" s="49"/>
      <c r="P22" s="22"/>
      <c r="Q22" s="21"/>
      <c r="R22" s="21"/>
      <c r="S22" s="21"/>
      <c r="T22" s="21"/>
      <c r="U22" s="21"/>
      <c r="V22" s="30"/>
      <c r="W22" s="30"/>
      <c r="X22" s="30"/>
      <c r="Y22" s="31"/>
      <c r="Z22" s="30"/>
      <c r="AA22" s="30"/>
      <c r="AB22" s="30"/>
      <c r="AC22" s="30"/>
      <c r="AD22" s="30"/>
      <c r="AE22" s="30"/>
    </row>
    <row r="23" spans="1:40" outlineLevel="1" x14ac:dyDescent="0.25">
      <c r="A23" s="21" t="s">
        <v>26</v>
      </c>
      <c r="B23" s="26" t="s">
        <v>514</v>
      </c>
      <c r="C23" s="24"/>
      <c r="D23" s="22"/>
      <c r="E23" s="22"/>
      <c r="F23" s="21"/>
      <c r="G23" s="14"/>
      <c r="H23" s="12"/>
      <c r="I23" s="32"/>
      <c r="J23" s="34" t="s">
        <v>43</v>
      </c>
      <c r="K23" s="32"/>
      <c r="L23" s="137">
        <v>100</v>
      </c>
      <c r="M23" s="22" t="str">
        <f>IF($L$23+$L$24&lt;&gt;100,"Die Summe der %-Sätze muss 100% ergeben.","")</f>
        <v/>
      </c>
      <c r="N23" s="49"/>
      <c r="O23" s="49"/>
      <c r="P23" s="22"/>
      <c r="Q23" s="21"/>
      <c r="R23" s="21"/>
      <c r="S23" s="49"/>
      <c r="T23" s="49"/>
      <c r="U23" s="21"/>
      <c r="V23" s="30"/>
      <c r="W23" s="30"/>
      <c r="X23" s="30"/>
      <c r="Y23" s="31"/>
      <c r="Z23" s="30"/>
      <c r="AA23" s="30"/>
      <c r="AB23" s="30"/>
      <c r="AC23" s="30"/>
      <c r="AD23" s="30"/>
      <c r="AE23" s="30"/>
    </row>
    <row r="24" spans="1:40" outlineLevel="1" x14ac:dyDescent="0.25">
      <c r="A24" s="21"/>
      <c r="B24" s="25" t="s">
        <v>28</v>
      </c>
      <c r="C24" s="24"/>
      <c r="D24" s="22"/>
      <c r="E24" s="22"/>
      <c r="F24" s="132">
        <v>44835</v>
      </c>
      <c r="G24" s="14"/>
      <c r="H24" s="12"/>
      <c r="I24" s="32"/>
      <c r="J24" s="34" t="s">
        <v>44</v>
      </c>
      <c r="K24" s="32"/>
      <c r="L24" s="137">
        <f>100-L23</f>
        <v>0</v>
      </c>
      <c r="M24" s="22" t="str">
        <f>IF($L$23+$L$24&lt;&gt;100,"Die Summe der %-Sätze muss 100% ergeben.","")</f>
        <v/>
      </c>
      <c r="N24" s="49"/>
      <c r="O24" s="49"/>
      <c r="P24" s="22"/>
      <c r="Q24" s="21"/>
      <c r="R24" s="21"/>
      <c r="S24" s="21"/>
      <c r="T24" s="21"/>
      <c r="U24" s="21"/>
      <c r="V24" s="30"/>
      <c r="W24" s="30"/>
      <c r="X24" s="30"/>
      <c r="Y24" s="31"/>
      <c r="Z24" s="30"/>
      <c r="AA24" s="30"/>
      <c r="AB24" s="30"/>
      <c r="AC24" s="30"/>
      <c r="AD24" s="30"/>
      <c r="AE24" s="30"/>
    </row>
    <row r="25" spans="1:40" outlineLevel="1" x14ac:dyDescent="0.25">
      <c r="A25" s="21"/>
      <c r="B25" s="25" t="s">
        <v>18</v>
      </c>
      <c r="C25" s="24"/>
      <c r="D25" s="22"/>
      <c r="E25" s="22"/>
      <c r="F25" s="133" t="s">
        <v>577</v>
      </c>
      <c r="G25" s="14"/>
      <c r="H25" s="12"/>
      <c r="I25" s="32"/>
      <c r="J25" s="35"/>
      <c r="K25" s="35"/>
      <c r="L25" s="35"/>
      <c r="M25" s="22"/>
      <c r="N25" s="49"/>
      <c r="O25" s="49"/>
      <c r="P25" s="22"/>
      <c r="Q25" s="21"/>
      <c r="R25" s="21"/>
      <c r="S25" s="21"/>
      <c r="T25" s="21"/>
      <c r="U25" s="21"/>
      <c r="V25" s="30"/>
      <c r="W25" s="30"/>
      <c r="X25" s="30"/>
      <c r="Y25" s="31"/>
      <c r="Z25" s="30"/>
      <c r="AA25" s="30"/>
      <c r="AB25" s="30"/>
      <c r="AC25" s="30"/>
      <c r="AD25" s="30"/>
      <c r="AE25" s="30"/>
    </row>
    <row r="26" spans="1:40" outlineLevel="1" x14ac:dyDescent="0.25">
      <c r="A26" s="21"/>
      <c r="B26" s="25" t="s">
        <v>536</v>
      </c>
      <c r="C26" s="24"/>
      <c r="D26" s="22"/>
      <c r="E26" s="22"/>
      <c r="F26" s="133" t="s">
        <v>32</v>
      </c>
      <c r="G26" s="151" t="str">
        <f>IF(F26="ja","Bitte zusätzlich Blatt BU ausfüllen.","")</f>
        <v>Bitte zusätzlich Blatt BU ausfüllen.</v>
      </c>
      <c r="H26" s="12"/>
      <c r="I26" s="32"/>
      <c r="J26" s="35"/>
      <c r="K26" s="35"/>
      <c r="L26" s="35"/>
      <c r="M26" s="22"/>
      <c r="N26" s="49"/>
      <c r="O26" s="49"/>
      <c r="P26" s="22"/>
      <c r="Q26" s="21"/>
      <c r="R26" s="21"/>
      <c r="S26" s="21"/>
      <c r="T26" s="21"/>
      <c r="U26" s="21"/>
      <c r="V26" s="30"/>
      <c r="W26" s="30"/>
      <c r="X26" s="30"/>
      <c r="Y26" s="31"/>
      <c r="Z26" s="30"/>
      <c r="AA26" s="30"/>
      <c r="AB26" s="30"/>
      <c r="AC26" s="30"/>
      <c r="AD26" s="30"/>
      <c r="AE26" s="30"/>
    </row>
    <row r="27" spans="1:40" outlineLevel="1" x14ac:dyDescent="0.25">
      <c r="A27" s="21"/>
      <c r="B27" s="25" t="s">
        <v>515</v>
      </c>
      <c r="C27" s="24"/>
      <c r="D27" s="22"/>
      <c r="E27" s="22"/>
      <c r="F27" s="133">
        <v>80</v>
      </c>
      <c r="G27" s="310" t="str">
        <f>IF(AND(OR(F27&lt;&gt;0,F27&lt;&gt;""),F28="ja"),"Bitte nur RGZ ODER TFL belegen.","")</f>
        <v/>
      </c>
      <c r="I27" s="21" t="s">
        <v>30</v>
      </c>
      <c r="J27" s="26" t="s">
        <v>520</v>
      </c>
      <c r="K27" s="32"/>
      <c r="L27" s="21"/>
      <c r="M27" s="22"/>
      <c r="N27" s="49"/>
      <c r="O27" s="49"/>
      <c r="P27" s="22"/>
      <c r="Q27" s="21"/>
      <c r="R27" s="21"/>
      <c r="S27" s="21"/>
      <c r="T27" s="21"/>
      <c r="U27" s="21"/>
      <c r="V27" s="30"/>
      <c r="W27" s="30"/>
      <c r="X27" s="30"/>
      <c r="Y27" s="31"/>
      <c r="Z27" s="264"/>
      <c r="AA27" s="30"/>
      <c r="AB27" s="30"/>
      <c r="AC27" s="30"/>
      <c r="AD27" s="30"/>
      <c r="AE27" s="30"/>
    </row>
    <row r="28" spans="1:40" outlineLevel="1" x14ac:dyDescent="0.25">
      <c r="A28" s="21"/>
      <c r="B28" s="25" t="s">
        <v>516</v>
      </c>
      <c r="C28" s="24"/>
      <c r="D28" s="22"/>
      <c r="E28" s="22"/>
      <c r="F28" s="133" t="s">
        <v>33</v>
      </c>
      <c r="G28" s="151" t="str">
        <f>IF(AND(OR(F27&lt;&gt;0,F27&lt;&gt;""),F28="ja"),"Bitte nur RGZ ODER TFL belegen.","")</f>
        <v/>
      </c>
      <c r="H28" s="12"/>
      <c r="I28" s="21"/>
      <c r="J28" s="33" t="s">
        <v>60</v>
      </c>
      <c r="K28" s="32"/>
      <c r="L28" s="133" t="s">
        <v>62</v>
      </c>
      <c r="M28" s="22"/>
      <c r="N28" s="49"/>
      <c r="O28" s="49"/>
      <c r="P28" s="22"/>
      <c r="Q28" s="21"/>
      <c r="R28" s="21"/>
      <c r="S28" s="21"/>
      <c r="T28" s="21"/>
      <c r="U28" s="21"/>
      <c r="V28" s="30"/>
      <c r="W28" s="30"/>
      <c r="X28" s="30"/>
      <c r="Y28" s="30"/>
      <c r="Z28" s="31"/>
      <c r="AA28" s="30"/>
      <c r="AB28" s="12"/>
      <c r="AC28" s="12"/>
      <c r="AD28" s="30"/>
      <c r="AE28" s="30"/>
    </row>
    <row r="29" spans="1:40" outlineLevel="1" x14ac:dyDescent="0.25">
      <c r="A29" s="21"/>
      <c r="B29" s="25" t="s">
        <v>324</v>
      </c>
      <c r="C29" s="24"/>
      <c r="D29" s="22"/>
      <c r="E29" s="22"/>
      <c r="F29" s="134" t="s">
        <v>94</v>
      </c>
      <c r="G29" s="14"/>
      <c r="H29" s="12"/>
      <c r="I29" s="32"/>
      <c r="J29" s="33" t="s">
        <v>552</v>
      </c>
      <c r="K29" s="32"/>
      <c r="L29" s="138"/>
      <c r="M29" s="241" t="str">
        <f>IF(AND(L28="bAV-Dynamik P(x%)",L29=""),"Bitte einen Steigerungssatz angeben.",IF(AND(L28&lt;&gt;"bAV-Dynamik P(x%)",L29&lt;&gt;""),"Der Steigerungssatz wird bei dieser Dynamikform ignoriert.",""))</f>
        <v/>
      </c>
      <c r="N29" s="49"/>
      <c r="O29" s="49"/>
      <c r="P29" s="22"/>
      <c r="Q29" s="21"/>
      <c r="R29" s="21"/>
      <c r="S29" s="21"/>
      <c r="T29" s="21"/>
      <c r="U29" s="21"/>
      <c r="V29" s="30"/>
      <c r="W29" s="30"/>
      <c r="X29" s="30"/>
      <c r="Y29" s="30"/>
      <c r="Z29" s="31"/>
      <c r="AA29" s="30"/>
      <c r="AB29" s="12"/>
      <c r="AC29" s="12"/>
      <c r="AD29" s="30"/>
      <c r="AE29" s="30"/>
    </row>
    <row r="30" spans="1:40" outlineLevel="1" x14ac:dyDescent="0.25">
      <c r="A30" s="21"/>
      <c r="B30" s="25"/>
      <c r="C30" s="24"/>
      <c r="D30" s="22"/>
      <c r="E30" s="22"/>
      <c r="F30" s="21"/>
      <c r="G30" s="14"/>
      <c r="H30" s="12"/>
      <c r="I30" s="32"/>
      <c r="N30" s="49"/>
      <c r="O30" s="49"/>
      <c r="P30" s="22"/>
      <c r="Q30" s="21"/>
      <c r="R30" s="21"/>
      <c r="S30" s="21"/>
      <c r="T30" s="21"/>
      <c r="U30" s="21"/>
      <c r="V30" s="30"/>
      <c r="W30" s="30"/>
      <c r="X30" s="30"/>
      <c r="Y30" s="30"/>
      <c r="Z30" s="31"/>
      <c r="AA30" s="30"/>
      <c r="AB30" s="12"/>
      <c r="AC30" s="12"/>
      <c r="AD30" s="30"/>
      <c r="AE30" s="30"/>
    </row>
    <row r="31" spans="1:40" outlineLevel="1" x14ac:dyDescent="0.25">
      <c r="A31" s="21" t="s">
        <v>27</v>
      </c>
      <c r="B31" s="26" t="s">
        <v>67</v>
      </c>
      <c r="C31" s="24"/>
      <c r="D31" s="22"/>
      <c r="E31" s="22"/>
      <c r="F31" s="21"/>
      <c r="G31" s="14"/>
      <c r="H31" s="12"/>
      <c r="I31" s="21" t="s">
        <v>374</v>
      </c>
      <c r="J31" s="26" t="s">
        <v>519</v>
      </c>
      <c r="K31" s="33"/>
      <c r="L31" s="32"/>
      <c r="M31" s="21"/>
      <c r="N31" s="49"/>
      <c r="O31" s="49"/>
      <c r="P31" s="22"/>
      <c r="Q31" s="21"/>
      <c r="R31" s="21"/>
      <c r="S31" s="21"/>
      <c r="T31" s="21"/>
      <c r="U31" s="21"/>
      <c r="V31" s="30"/>
      <c r="W31" s="30"/>
      <c r="X31" s="30"/>
      <c r="Y31" s="30"/>
      <c r="Z31" s="31"/>
      <c r="AA31" s="30"/>
      <c r="AB31" s="12"/>
      <c r="AC31" s="12"/>
      <c r="AD31" s="30"/>
      <c r="AE31" s="30"/>
    </row>
    <row r="32" spans="1:40" outlineLevel="1" x14ac:dyDescent="0.25">
      <c r="A32" s="12"/>
      <c r="B32" s="25" t="s">
        <v>517</v>
      </c>
      <c r="F32" s="133" t="s">
        <v>240</v>
      </c>
      <c r="G32" s="14"/>
      <c r="H32" s="12"/>
      <c r="I32" s="14"/>
      <c r="J32" s="240" t="s">
        <v>372</v>
      </c>
      <c r="K32" s="12"/>
      <c r="L32" s="138">
        <v>0</v>
      </c>
      <c r="M32" s="21"/>
      <c r="N32" s="49"/>
      <c r="O32" s="22"/>
      <c r="P32" s="22"/>
      <c r="Q32" s="21"/>
      <c r="R32" s="21"/>
      <c r="S32" s="21"/>
      <c r="T32" s="21"/>
      <c r="U32" s="21"/>
      <c r="V32" s="30"/>
      <c r="W32" s="30"/>
      <c r="X32" s="30"/>
      <c r="Y32" s="30"/>
      <c r="Z32" s="31"/>
      <c r="AA32" s="30"/>
      <c r="AB32" s="12"/>
      <c r="AC32" s="12"/>
      <c r="AD32" s="30"/>
      <c r="AE32" s="30"/>
      <c r="AM32" s="145"/>
      <c r="AN32" s="145"/>
    </row>
    <row r="33" spans="1:55" s="6" customFormat="1" outlineLevel="1" x14ac:dyDescent="0.25">
      <c r="A33" s="12"/>
      <c r="B33" s="25" t="s">
        <v>370</v>
      </c>
      <c r="C33" s="24"/>
      <c r="D33" s="22"/>
      <c r="E33" s="22"/>
      <c r="F33" s="133">
        <v>65</v>
      </c>
      <c r="G33" s="151" t="str">
        <f>IF(AND(F32="Regelaltersgrenze GRV",F33&lt;&gt;""),"Endalter wird ignoriert, da Rentenbeginn gemäß GRV.","")</f>
        <v/>
      </c>
      <c r="H33" s="12"/>
      <c r="N33" s="22"/>
      <c r="O33" s="22"/>
      <c r="P33" s="22"/>
      <c r="Q33" s="21"/>
      <c r="R33" s="21"/>
      <c r="S33" s="21"/>
      <c r="T33" s="21"/>
      <c r="U33" s="21"/>
      <c r="V33" s="30"/>
      <c r="W33" s="30"/>
      <c r="X33" s="30"/>
      <c r="Y33" s="30"/>
      <c r="Z33" s="31"/>
      <c r="AA33" s="30"/>
      <c r="AB33" s="12"/>
      <c r="AC33" s="12"/>
      <c r="AD33" s="30"/>
      <c r="AE33" s="30"/>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row>
    <row r="34" spans="1:55" s="6" customFormat="1" ht="15.75" thickBot="1" x14ac:dyDescent="0.3">
      <c r="A34" s="18"/>
      <c r="B34" s="27"/>
      <c r="C34" s="28"/>
      <c r="D34" s="14"/>
      <c r="E34" s="14"/>
      <c r="F34" s="14"/>
      <c r="G34" s="14"/>
      <c r="H34" s="12"/>
      <c r="I34" s="14"/>
      <c r="J34" s="13"/>
      <c r="K34" s="12"/>
      <c r="L34" s="13"/>
      <c r="M34" s="12"/>
      <c r="N34" s="14"/>
      <c r="O34" s="14"/>
      <c r="P34" s="14"/>
      <c r="Q34" s="12"/>
      <c r="R34" s="12"/>
      <c r="S34" s="12"/>
      <c r="T34" s="12"/>
      <c r="U34" s="12"/>
      <c r="V34" s="30"/>
      <c r="W34" s="30"/>
      <c r="X34" s="30"/>
      <c r="Y34" s="30"/>
      <c r="Z34" s="31"/>
      <c r="AA34" s="30"/>
      <c r="AB34" s="12"/>
      <c r="AC34" s="12"/>
      <c r="AD34" s="30"/>
      <c r="AE34" s="30"/>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row>
    <row r="35" spans="1:55" s="5" customFormat="1" ht="52.9" customHeight="1" thickBot="1" x14ac:dyDescent="0.3">
      <c r="A35" s="45"/>
      <c r="B35" s="543" t="s">
        <v>22</v>
      </c>
      <c r="C35" s="544"/>
      <c r="D35" s="544"/>
      <c r="E35" s="544"/>
      <c r="F35" s="544"/>
      <c r="G35" s="544"/>
      <c r="H35" s="544"/>
      <c r="I35" s="544"/>
      <c r="J35" s="544"/>
      <c r="K35" s="545"/>
      <c r="L35" s="265" t="s">
        <v>52</v>
      </c>
      <c r="M35" s="543" t="s">
        <v>53</v>
      </c>
      <c r="N35" s="544"/>
      <c r="O35" s="544"/>
      <c r="P35" s="544"/>
      <c r="Q35" s="544"/>
      <c r="R35" s="545"/>
      <c r="S35" s="540" t="s">
        <v>410</v>
      </c>
      <c r="T35" s="541"/>
      <c r="U35" s="44"/>
      <c r="V35" s="543" t="s">
        <v>58</v>
      </c>
      <c r="W35" s="544"/>
      <c r="X35" s="544"/>
      <c r="Y35" s="545"/>
      <c r="Z35" s="540" t="s">
        <v>391</v>
      </c>
      <c r="AA35" s="541"/>
      <c r="AB35" s="44"/>
      <c r="AC35" s="265" t="s">
        <v>390</v>
      </c>
      <c r="AD35" s="263"/>
      <c r="AE35" s="263"/>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row>
    <row r="36" spans="1:55" s="4" customFormat="1" ht="21.6" customHeight="1" x14ac:dyDescent="0.2">
      <c r="A36" s="560" t="s">
        <v>8</v>
      </c>
      <c r="B36" s="539" t="s">
        <v>9</v>
      </c>
      <c r="C36" s="539" t="s">
        <v>10</v>
      </c>
      <c r="D36" s="539" t="s">
        <v>11</v>
      </c>
      <c r="E36" s="539" t="s">
        <v>12</v>
      </c>
      <c r="F36" s="539" t="s">
        <v>13</v>
      </c>
      <c r="G36" s="538" t="s">
        <v>14</v>
      </c>
      <c r="H36" s="538" t="s">
        <v>15</v>
      </c>
      <c r="I36" s="538" t="s">
        <v>16</v>
      </c>
      <c r="J36" s="538" t="s">
        <v>41</v>
      </c>
      <c r="K36" s="538" t="s">
        <v>211</v>
      </c>
      <c r="L36" s="538" t="s">
        <v>210</v>
      </c>
      <c r="M36" s="538" t="s">
        <v>17</v>
      </c>
      <c r="N36" s="539" t="s">
        <v>18</v>
      </c>
      <c r="O36" s="402"/>
      <c r="P36" s="538" t="s">
        <v>66</v>
      </c>
      <c r="Q36" s="548" t="s">
        <v>42</v>
      </c>
      <c r="R36" s="549"/>
      <c r="S36" s="539" t="str">
        <f>IF(F32="Monatserster nach Geburtstag","Alter",IF(F32="Regelaltersgrenze GRV","leere Spalte","Endalter"))</f>
        <v>Endalter</v>
      </c>
      <c r="T36" s="538" t="s">
        <v>209</v>
      </c>
      <c r="U36" s="547" t="s">
        <v>208</v>
      </c>
      <c r="V36" s="548" t="s">
        <v>455</v>
      </c>
      <c r="W36" s="266"/>
      <c r="X36" s="266"/>
      <c r="Y36" s="267"/>
      <c r="Z36" s="554" t="s">
        <v>368</v>
      </c>
      <c r="AA36" s="558" t="s">
        <v>65</v>
      </c>
      <c r="AB36" s="547" t="s">
        <v>20</v>
      </c>
      <c r="AC36" s="256"/>
      <c r="AD36" s="554" t="s">
        <v>627</v>
      </c>
      <c r="AE36" s="554" t="s">
        <v>375</v>
      </c>
      <c r="AG36" s="563" t="s">
        <v>344</v>
      </c>
      <c r="AH36" s="564"/>
      <c r="AI36" s="565"/>
      <c r="AJ36" s="563" t="s">
        <v>352</v>
      </c>
      <c r="AK36" s="564"/>
      <c r="AL36" s="565"/>
      <c r="AM36" s="563" t="s">
        <v>343</v>
      </c>
      <c r="AN36" s="564"/>
      <c r="AO36" s="565"/>
      <c r="AP36" s="563" t="s">
        <v>358</v>
      </c>
      <c r="AQ36" s="564"/>
      <c r="AR36" s="565"/>
      <c r="AS36" s="563" t="s">
        <v>360</v>
      </c>
      <c r="AT36" s="564"/>
      <c r="AU36" s="565"/>
      <c r="AV36" s="563" t="s">
        <v>357</v>
      </c>
      <c r="AW36" s="564"/>
      <c r="AX36" s="564"/>
      <c r="AY36" s="564"/>
      <c r="AZ36" s="564"/>
      <c r="BA36" s="564"/>
      <c r="BB36" s="564"/>
      <c r="BC36" s="565"/>
    </row>
    <row r="37" spans="1:55" ht="15" customHeight="1" x14ac:dyDescent="0.25">
      <c r="A37" s="560"/>
      <c r="B37" s="546"/>
      <c r="C37" s="546"/>
      <c r="D37" s="546"/>
      <c r="E37" s="546"/>
      <c r="F37" s="546"/>
      <c r="G37" s="538"/>
      <c r="H37" s="538"/>
      <c r="I37" s="552"/>
      <c r="J37" s="538"/>
      <c r="K37" s="538"/>
      <c r="L37" s="552"/>
      <c r="M37" s="538"/>
      <c r="N37" s="546"/>
      <c r="O37" s="402"/>
      <c r="P37" s="538"/>
      <c r="Q37" s="550"/>
      <c r="R37" s="551"/>
      <c r="S37" s="546"/>
      <c r="T37" s="538"/>
      <c r="U37" s="538"/>
      <c r="V37" s="548"/>
      <c r="W37" s="556" t="s">
        <v>456</v>
      </c>
      <c r="X37" s="556" t="s">
        <v>512</v>
      </c>
      <c r="Y37" s="547" t="s">
        <v>45</v>
      </c>
      <c r="Z37" s="554"/>
      <c r="AA37" s="558"/>
      <c r="AB37" s="538"/>
      <c r="AC37" s="129"/>
      <c r="AD37" s="554"/>
      <c r="AE37" s="554"/>
      <c r="AG37" s="568" t="s">
        <v>345</v>
      </c>
      <c r="AH37" s="570" t="s">
        <v>346</v>
      </c>
      <c r="AI37" s="566" t="s">
        <v>19</v>
      </c>
      <c r="AJ37" s="568" t="s">
        <v>353</v>
      </c>
      <c r="AK37" s="570" t="s">
        <v>354</v>
      </c>
      <c r="AL37" s="561" t="s">
        <v>347</v>
      </c>
      <c r="AM37" s="568" t="s">
        <v>348</v>
      </c>
      <c r="AN37" s="570" t="s">
        <v>349</v>
      </c>
      <c r="AO37" s="561" t="s">
        <v>350</v>
      </c>
      <c r="AP37" s="568" t="s">
        <v>348</v>
      </c>
      <c r="AQ37" s="570" t="s">
        <v>349</v>
      </c>
      <c r="AR37" s="561" t="s">
        <v>350</v>
      </c>
      <c r="AS37" s="568" t="s">
        <v>361</v>
      </c>
      <c r="AT37" s="147" t="s">
        <v>349</v>
      </c>
      <c r="AU37" s="148" t="s">
        <v>350</v>
      </c>
      <c r="AV37" s="568" t="s">
        <v>351</v>
      </c>
      <c r="AW37" s="570" t="s">
        <v>362</v>
      </c>
      <c r="AX37" s="147" t="s">
        <v>348</v>
      </c>
      <c r="AY37" s="149" t="s">
        <v>349</v>
      </c>
      <c r="AZ37" s="148" t="s">
        <v>350</v>
      </c>
      <c r="BA37" s="147" t="s">
        <v>348</v>
      </c>
      <c r="BB37" s="149" t="s">
        <v>349</v>
      </c>
      <c r="BC37" s="148" t="s">
        <v>350</v>
      </c>
    </row>
    <row r="38" spans="1:55" ht="55.15" customHeight="1" x14ac:dyDescent="0.25">
      <c r="A38" s="560"/>
      <c r="B38" s="546"/>
      <c r="C38" s="546"/>
      <c r="D38" s="546"/>
      <c r="E38" s="546"/>
      <c r="F38" s="546"/>
      <c r="G38" s="539"/>
      <c r="H38" s="539"/>
      <c r="I38" s="553"/>
      <c r="J38" s="542"/>
      <c r="K38" s="539"/>
      <c r="L38" s="553"/>
      <c r="M38" s="539"/>
      <c r="N38" s="546"/>
      <c r="O38" s="403" t="s">
        <v>586</v>
      </c>
      <c r="P38" s="539"/>
      <c r="Q38" s="7" t="s">
        <v>340</v>
      </c>
      <c r="R38" s="7" t="s">
        <v>50</v>
      </c>
      <c r="S38" s="546"/>
      <c r="T38" s="539"/>
      <c r="U38" s="539"/>
      <c r="V38" s="550"/>
      <c r="W38" s="557"/>
      <c r="X38" s="557"/>
      <c r="Y38" s="539" t="s">
        <v>21</v>
      </c>
      <c r="Z38" s="555"/>
      <c r="AA38" s="557"/>
      <c r="AB38" s="539"/>
      <c r="AC38" s="130" t="s">
        <v>373</v>
      </c>
      <c r="AD38" s="555"/>
      <c r="AE38" s="555"/>
      <c r="AG38" s="569"/>
      <c r="AH38" s="571"/>
      <c r="AI38" s="567"/>
      <c r="AJ38" s="572"/>
      <c r="AK38" s="573"/>
      <c r="AL38" s="562"/>
      <c r="AM38" s="572"/>
      <c r="AN38" s="573"/>
      <c r="AO38" s="562"/>
      <c r="AP38" s="572"/>
      <c r="AQ38" s="573"/>
      <c r="AR38" s="562"/>
      <c r="AS38" s="572"/>
      <c r="AT38" s="572" t="s">
        <v>359</v>
      </c>
      <c r="AU38" s="562"/>
      <c r="AV38" s="572"/>
      <c r="AW38" s="573"/>
      <c r="AX38" s="572" t="s">
        <v>355</v>
      </c>
      <c r="AY38" s="573"/>
      <c r="AZ38" s="562"/>
      <c r="BA38" s="572" t="s">
        <v>356</v>
      </c>
      <c r="BB38" s="573"/>
      <c r="BC38" s="562"/>
    </row>
    <row r="39" spans="1:55" s="131" customFormat="1" x14ac:dyDescent="0.25">
      <c r="A39" s="131">
        <v>0</v>
      </c>
      <c r="B39" s="257" t="s">
        <v>205</v>
      </c>
      <c r="C39" s="257" t="s">
        <v>206</v>
      </c>
      <c r="D39" s="257" t="s">
        <v>242</v>
      </c>
      <c r="E39" s="257">
        <v>50000</v>
      </c>
      <c r="F39" s="257" t="s">
        <v>243</v>
      </c>
      <c r="G39" s="257" t="s">
        <v>34</v>
      </c>
      <c r="H39" s="258">
        <v>22077</v>
      </c>
      <c r="I39" s="257" t="s">
        <v>326</v>
      </c>
      <c r="J39" s="262" t="s">
        <v>244</v>
      </c>
      <c r="K39" s="135" t="str">
        <f t="shared" ref="K39:K42" si="0">IF(OR(L39="AN-Finanz., gesetzliche uvA",L39="AG-Finanz., gesetzliche uvA"),"Eingabe erforderlich","")</f>
        <v>Eingabe erforderlich</v>
      </c>
      <c r="L39" s="139" t="str">
        <f>IF(B39&lt;&gt;"",$F$21,"")</f>
        <v>AN-Finanz., gesetzliche uvA</v>
      </c>
      <c r="M39" s="140">
        <f t="shared" ref="M39:M40" si="1">IF(B39&lt;&gt;"",IF($F$24&lt;&gt;"",$F$24,""),"")</f>
        <v>44835</v>
      </c>
      <c r="N39" s="139" t="str">
        <f>IF(B39&lt;&gt;"",IF($F$25="RXK22 - Two Trust Selekt","RXK22",IF($F$25="RK22 - Two Trust Kompakt","RK22",IF($F$25="RAHK22 - UN-Rente m. koll.Überlebensrente","RAHK22",IF($F$25="FRWL22 - SafeInvest","FRWL22","")))),"")</f>
        <v>RXK22</v>
      </c>
      <c r="O39" s="135" t="str">
        <f>IF(B39&lt;&gt;"",IF(N39="FRWL22","Bitte auswählen","entfällt bei Tarif "&amp;N39),"")</f>
        <v>entfällt bei Tarif RXK22</v>
      </c>
      <c r="P39" s="135" t="str">
        <f t="shared" ref="P39:P40" si="2">IF(B39&lt;&gt;"",$F$29,"")</f>
        <v>Kollektiv 10</v>
      </c>
      <c r="Q39" s="139">
        <f t="shared" ref="Q39:Q44" si="3">IF(B39&lt;&gt;"",IF($F$27&lt;&gt;"",$F$27,""),"")</f>
        <v>80</v>
      </c>
      <c r="R39" s="139" t="str">
        <f>IF(B39&lt;&gt;"",IF($F$28="nein","nein",IF(OR(Q39=0,Q39=""),"ja","bitte zwischen RGZ und TFL wählen")),"")</f>
        <v>nein</v>
      </c>
      <c r="S39" s="139">
        <f>IF(B39&lt;&gt;"",IF(AND($F$33&lt;&gt;"",T39&lt;&gt;"Regelaltersgrenze GRV"),$F$33,""),"")</f>
        <v>65</v>
      </c>
      <c r="T39" s="139" t="str">
        <f>IF(B39&lt;&gt;"",$F$32,"")</f>
        <v>Versicherungsbeginn - Monat</v>
      </c>
      <c r="U39" s="244">
        <f>IF(B39&lt;&gt;"",IF(T39="Versicherungsbeginn - Monat",AK39,IF(T39="Monatserster nach Geburtstag",AJ39,AL39)),"")</f>
        <v>45931</v>
      </c>
      <c r="V39" s="139">
        <f>IF(B39&lt;&gt;"",IF($L$22&lt;&gt;"",$L$22,""),"")</f>
        <v>1000</v>
      </c>
      <c r="W39" s="139">
        <f>IF(B39&lt;&gt;"",V39*$L$23/100,"")</f>
        <v>1000</v>
      </c>
      <c r="X39" s="139">
        <f t="shared" ref="X39:X102" si="4">IF(AND(V39&lt;&gt;"",W39&lt;&gt;""),V39-W39,"")</f>
        <v>0</v>
      </c>
      <c r="Y39" s="139">
        <f>IF(B39&lt;&gt;"",IF($L$21&lt;&gt;"",$L$21,""),"")</f>
        <v>12</v>
      </c>
      <c r="Z39" s="135" t="str">
        <f t="shared" ref="Z39:Z70" si="5">IF(B39&lt;&gt;"",IF($L$28&lt;&gt;"",$L$28,""),"")</f>
        <v>keine Dynamik</v>
      </c>
      <c r="AA39" s="242" t="str">
        <f t="shared" ref="AA39:AA70" si="6">IF(B39&lt;&gt;"",IF(Z39="bAV-Dynamik P(x%)",IF($L$29="","bitte Steigerungssatz für bAV-Dynamik P(x%) einsetzen.",$L$29),""),"")</f>
        <v/>
      </c>
      <c r="AB39" s="135" t="s">
        <v>40</v>
      </c>
      <c r="AC39" s="242">
        <f t="shared" ref="AC39:AC70" si="7">IF(B39&lt;&gt;"",IF($L$32&lt;&gt;"",$L$32,""),"")</f>
        <v>0</v>
      </c>
      <c r="AD39" s="135"/>
      <c r="AE39" s="135"/>
      <c r="AG39" s="245">
        <f>M39</f>
        <v>44835</v>
      </c>
      <c r="AH39" s="245">
        <f>H39</f>
        <v>22077</v>
      </c>
      <c r="AI39" s="246">
        <f>S39</f>
        <v>65</v>
      </c>
      <c r="AJ39" s="245">
        <f>DATE(AU39,AT39,1)</f>
        <v>45839</v>
      </c>
      <c r="AK39" s="245">
        <f>DATE(AS39,AN39,1)</f>
        <v>45931</v>
      </c>
      <c r="AL39" s="245">
        <f>DATE(BC39,BB39,1)</f>
        <v>46327</v>
      </c>
      <c r="AM39" s="131">
        <f>DAY(AG39)</f>
        <v>1</v>
      </c>
      <c r="AN39" s="131">
        <f>MONTH(AG39)</f>
        <v>10</v>
      </c>
      <c r="AO39" s="131">
        <f>YEAR(AG39)</f>
        <v>2022</v>
      </c>
      <c r="AP39" s="131">
        <f>DAY(AH39)</f>
        <v>10</v>
      </c>
      <c r="AQ39" s="131">
        <f>MONTH(AH39)</f>
        <v>6</v>
      </c>
      <c r="AR39" s="131">
        <f>YEAR(AH39)</f>
        <v>1960</v>
      </c>
      <c r="AS39" s="246">
        <f>AR39+AI39</f>
        <v>2025</v>
      </c>
      <c r="AT39" s="131">
        <f>IF(AP39=1,AQ39,IF(AQ39=12,1,AQ39+1))</f>
        <v>7</v>
      </c>
      <c r="AU39" s="131">
        <f>IF(AND(AT39=1,AQ39&lt;&gt;1),AS39+1,AS39)</f>
        <v>2025</v>
      </c>
      <c r="AV39" s="131">
        <f>IF(YEAR(AH39)&lt;='Regelaltersgrenze GRV'!$B$8,'Regelaltersgrenze GRV'!$E$8,IF(YEAR(AH39)&lt;='Regelaltersgrenze GRV'!$B$9,'Regelaltersgrenze GRV'!$E$9,IF(YEAR(AH39)&lt;='Regelaltersgrenze GRV'!$B$10,'Regelaltersgrenze GRV'!$E$10,IF(YEAR(AH39)&lt;='Regelaltersgrenze GRV'!$B$11,'Regelaltersgrenze GRV'!$E$11,IF(YEAR(AH39)&lt;='Regelaltersgrenze GRV'!$B$12,'Regelaltersgrenze GRV'!$E$12,IF(YEAR(AH39)&lt;='Regelaltersgrenze GRV'!$B$13,'Regelaltersgrenze GRV'!$E$13,IF(YEAR(AH39)&lt;='Regelaltersgrenze GRV'!$B$14,'Regelaltersgrenze GRV'!$E$14,IF(YEAR(AH39)&lt;='Regelaltersgrenze GRV'!$B$15,'Regelaltersgrenze GRV'!$E$15,IF(YEAR(AH39)&lt;='Regelaltersgrenze GRV'!$B$16,'Regelaltersgrenze GRV'!$E$16,IF(YEAR(AH39)&lt;='Regelaltersgrenze GRV'!$B$17,'Regelaltersgrenze GRV'!$E$17,IF(YEAR(AH39)&lt;='Regelaltersgrenze GRV'!$B$18,'Regelaltersgrenze GRV'!$E$18,'Regelaltersgrenze GRV'!$E$19)))))))))))</f>
        <v>796</v>
      </c>
      <c r="AW39" s="245">
        <f>EDATE(AH39,AV39)</f>
        <v>46305</v>
      </c>
      <c r="AX39" s="131">
        <f>DAY(AW39)</f>
        <v>10</v>
      </c>
      <c r="AY39" s="131">
        <f>MONTH(AW39)</f>
        <v>10</v>
      </c>
      <c r="AZ39" s="131">
        <f>YEAR(AW39)</f>
        <v>2026</v>
      </c>
      <c r="BA39" s="131">
        <v>1</v>
      </c>
      <c r="BB39" s="131">
        <f>IF(AX39=1,AY39,IF(AY39=12,1,AY39+1))</f>
        <v>11</v>
      </c>
      <c r="BC39" s="131">
        <f t="shared" ref="BC39:BC41" si="8">IF(AND(BB39=1,AY39&lt;&gt;1),AZ39+1,AZ39)</f>
        <v>2026</v>
      </c>
    </row>
    <row r="40" spans="1:55" s="131" customFormat="1" x14ac:dyDescent="0.25">
      <c r="A40" s="131">
        <v>1</v>
      </c>
      <c r="B40" s="139"/>
      <c r="C40" s="139"/>
      <c r="D40" s="139"/>
      <c r="E40" s="139"/>
      <c r="F40" s="139"/>
      <c r="G40" s="139"/>
      <c r="H40" s="140"/>
      <c r="I40" s="139"/>
      <c r="J40" s="135"/>
      <c r="K40" s="135" t="str">
        <f>IF(OR(L40="AN-Finanz., gesetzliche uvA",L40="AG-Finanz., gesetzliche uvA"),"Eingabe erforderlich","")</f>
        <v/>
      </c>
      <c r="L40" s="139" t="str">
        <f t="shared" ref="L40:L44" si="9">IF(B40&lt;&gt;"",$F$21,"")</f>
        <v/>
      </c>
      <c r="M40" s="140" t="str">
        <f t="shared" si="1"/>
        <v/>
      </c>
      <c r="N40" s="139" t="str">
        <f t="shared" ref="N40:N103" si="10">IF(B40&lt;&gt;"",IF($F$25="RXK22 - Two Trust Selekt","RXK22",IF($F$25="RK22 - Two Trust Kompakt","RK22",IF($F$25="RAHK22 - UN-Rente m. koll.Überlebensrente","RAHK22",IF($F$25="FRWL22 - SafeInvest","FRWL22","")))),"")</f>
        <v/>
      </c>
      <c r="O40" s="135" t="str">
        <f t="shared" ref="O40:O103" si="11">IF(B40&lt;&gt;"",IF(N40="FRWL22","Bitte auswählen","entfällt bei Tarif "&amp;N40),"")</f>
        <v/>
      </c>
      <c r="P40" s="135" t="str">
        <f t="shared" si="2"/>
        <v/>
      </c>
      <c r="Q40" s="139" t="str">
        <f t="shared" ref="Q40" si="12">IF(B40&lt;&gt;"",IF($F$27&lt;&gt;"",$F$27,""),"")</f>
        <v/>
      </c>
      <c r="R40" s="139" t="str">
        <f t="shared" ref="R40" si="13">IF(B40&lt;&gt;"",IF($F$28="nein","nein",IF(OR(Q40=0,Q40=""),"ja","bitte zwischen RGZ und TFL wählen")),"")</f>
        <v/>
      </c>
      <c r="S40" s="139" t="str">
        <f t="shared" ref="S40" si="14">IF(B40&lt;&gt;"",IF(AND($F$33&lt;&gt;"",T40&lt;&gt;"Regelaltersgrenze GRV"),$F$33,""),"")</f>
        <v/>
      </c>
      <c r="T40" s="139" t="str">
        <f t="shared" ref="T40" si="15">IF(B40&lt;&gt;"",$F$32,"")</f>
        <v/>
      </c>
      <c r="U40" s="244" t="str">
        <f t="shared" ref="U40" si="16">IF(B40&lt;&gt;"",IF(T40="Versicherungsbeginn - Monat",AK40,IF(T40="Monatserster nach Geburtstag",AJ40,AL40)),"")</f>
        <v/>
      </c>
      <c r="V40" s="139" t="str">
        <f t="shared" ref="V40" si="17">IF(B40&lt;&gt;"",IF($L$22&lt;&gt;"",$L$22,""),"")</f>
        <v/>
      </c>
      <c r="W40" s="139" t="str">
        <f t="shared" ref="W40" si="18">IF(B40&lt;&gt;"",V40*$L$23/100,"")</f>
        <v/>
      </c>
      <c r="X40" s="139" t="str">
        <f t="shared" si="4"/>
        <v/>
      </c>
      <c r="Y40" s="139" t="str">
        <f t="shared" ref="Y40" si="19">IF(B40&lt;&gt;"",IF($L$21&lt;&gt;"",$L$21,""),"")</f>
        <v/>
      </c>
      <c r="Z40" s="135" t="str">
        <f t="shared" si="5"/>
        <v/>
      </c>
      <c r="AA40" s="242" t="str">
        <f t="shared" si="6"/>
        <v/>
      </c>
      <c r="AB40" s="135" t="s">
        <v>40</v>
      </c>
      <c r="AC40" s="242" t="str">
        <f t="shared" si="7"/>
        <v/>
      </c>
      <c r="AD40" s="135"/>
      <c r="AE40" s="135"/>
      <c r="AG40" s="245" t="str">
        <f>M40</f>
        <v/>
      </c>
      <c r="AH40" s="245">
        <f>H40</f>
        <v>0</v>
      </c>
      <c r="AI40" s="246" t="str">
        <f>S40</f>
        <v/>
      </c>
      <c r="AJ40" s="245" t="e">
        <f>DATE(AU40,AT40,1)</f>
        <v>#VALUE!</v>
      </c>
      <c r="AK40" s="245" t="e">
        <f>DATE(AS40,AN40,1)</f>
        <v>#VALUE!</v>
      </c>
      <c r="AL40" s="245">
        <f>DATE(BC40,BB40,1)</f>
        <v>23955</v>
      </c>
      <c r="AM40" s="131" t="e">
        <f>DAY(AG40)</f>
        <v>#VALUE!</v>
      </c>
      <c r="AN40" s="131" t="e">
        <f>MONTH(AG40)</f>
        <v>#VALUE!</v>
      </c>
      <c r="AO40" s="131" t="e">
        <f>YEAR(AG40)</f>
        <v>#VALUE!</v>
      </c>
      <c r="AP40" s="131">
        <f>DAY(AH40)</f>
        <v>0</v>
      </c>
      <c r="AQ40" s="131">
        <f>MONTH(AH40)</f>
        <v>1</v>
      </c>
      <c r="AR40" s="131">
        <f>YEAR(AH40)</f>
        <v>1900</v>
      </c>
      <c r="AS40" s="246" t="e">
        <f>AR40+AI40</f>
        <v>#VALUE!</v>
      </c>
      <c r="AT40" s="131">
        <f>IF(AP40=1,AQ40,IF(AQ40=12,1,AQ40+1))</f>
        <v>2</v>
      </c>
      <c r="AU40" s="131" t="e">
        <f>IF(AND(AT40=1,AQ40&lt;&gt;1),AS40+1,AS40)</f>
        <v>#VALUE!</v>
      </c>
      <c r="AV40" s="131">
        <f>IF(YEAR(AH40)&lt;='Regelaltersgrenze GRV'!$B$8,'Regelaltersgrenze GRV'!$E$8,IF(YEAR(AH40)&lt;='Regelaltersgrenze GRV'!$B$9,'Regelaltersgrenze GRV'!$E$9,IF(YEAR(AH40)&lt;='Regelaltersgrenze GRV'!$B$10,'Regelaltersgrenze GRV'!$E$10,IF(YEAR(AH40)&lt;='Regelaltersgrenze GRV'!$B$11,'Regelaltersgrenze GRV'!$E$11,IF(YEAR(AH40)&lt;='Regelaltersgrenze GRV'!$B$12,'Regelaltersgrenze GRV'!$E$12,IF(YEAR(AH40)&lt;='Regelaltersgrenze GRV'!$B$13,'Regelaltersgrenze GRV'!$E$13,IF(YEAR(AH40)&lt;='Regelaltersgrenze GRV'!$B$14,'Regelaltersgrenze GRV'!$E$14,IF(YEAR(AH40)&lt;='Regelaltersgrenze GRV'!$B$15,'Regelaltersgrenze GRV'!$E$15,IF(YEAR(AH40)&lt;='Regelaltersgrenze GRV'!$B$16,'Regelaltersgrenze GRV'!$E$16,IF(YEAR(AH40)&lt;='Regelaltersgrenze GRV'!$B$17,'Regelaltersgrenze GRV'!$E$17,IF(YEAR(AH40)&lt;='Regelaltersgrenze GRV'!$B$18,'Regelaltersgrenze GRV'!$E$18,'Regelaltersgrenze GRV'!$E$19)))))))))))</f>
        <v>787</v>
      </c>
      <c r="AW40" s="245">
        <f>EDATE(AH40,AV40)</f>
        <v>23954</v>
      </c>
      <c r="AX40" s="131">
        <f>DAY(AW40)</f>
        <v>31</v>
      </c>
      <c r="AY40" s="131">
        <f>MONTH(AW40)</f>
        <v>7</v>
      </c>
      <c r="AZ40" s="131">
        <f>YEAR(AW40)</f>
        <v>1965</v>
      </c>
      <c r="BA40" s="131">
        <v>2</v>
      </c>
      <c r="BB40" s="131">
        <f>IF(AX40=1,AY40,IF(AY40=12,1,AY40+1))</f>
        <v>8</v>
      </c>
      <c r="BC40" s="131">
        <f t="shared" ref="BC40" si="20">IF(AND(BB40=1,AY40&lt;&gt;1),AZ40+1,AZ40)</f>
        <v>1965</v>
      </c>
    </row>
    <row r="41" spans="1:55" s="131" customFormat="1" x14ac:dyDescent="0.25">
      <c r="A41" s="131">
        <v>2</v>
      </c>
      <c r="B41" s="139"/>
      <c r="C41" s="139"/>
      <c r="D41" s="139"/>
      <c r="E41" s="139"/>
      <c r="F41" s="139"/>
      <c r="G41" s="139"/>
      <c r="H41" s="140"/>
      <c r="I41" s="139" t="s">
        <v>40</v>
      </c>
      <c r="J41" s="135" t="s">
        <v>40</v>
      </c>
      <c r="K41" s="135" t="str">
        <f t="shared" si="0"/>
        <v/>
      </c>
      <c r="L41" s="139" t="str">
        <f t="shared" si="9"/>
        <v/>
      </c>
      <c r="M41" s="140" t="str">
        <f t="shared" ref="M41:M44" si="21">IF(B41&lt;&gt;"",IF($F$24&lt;&gt;"",$F$24,""),"")</f>
        <v/>
      </c>
      <c r="N41" s="139" t="str">
        <f t="shared" si="10"/>
        <v/>
      </c>
      <c r="O41" s="135" t="str">
        <f t="shared" si="11"/>
        <v/>
      </c>
      <c r="P41" s="135" t="str">
        <f t="shared" ref="P41:P44" si="22">IF(B41&lt;&gt;"",$F$29,"")</f>
        <v/>
      </c>
      <c r="Q41" s="139" t="str">
        <f t="shared" si="3"/>
        <v/>
      </c>
      <c r="R41" s="139" t="str">
        <f t="shared" ref="R41:R50" si="23">IF(B41&lt;&gt;"",IF($F$28="nein","nein",IF(OR(Q41=0,Q41=""),"ja","bitte zwischen RGZ und TFL wählen")),"")</f>
        <v/>
      </c>
      <c r="S41" s="139" t="str">
        <f t="shared" ref="S41:S103" si="24">IF(B41&lt;&gt;"",IF(AND($F$33&lt;&gt;"",T41&lt;&gt;"Regelaltersgrenze GRV"),$F$33,""),"")</f>
        <v/>
      </c>
      <c r="T41" s="139" t="str">
        <f t="shared" ref="T41:T104" si="25">IF(B41&lt;&gt;"",$F$32,"")</f>
        <v/>
      </c>
      <c r="U41" s="244" t="str">
        <f t="shared" ref="U41:U103" si="26">IF(B41&lt;&gt;"",IF(T41="Versicherungsbeginn - Monat",AK41,IF(T41="Monatserster nach Geburtstag",AJ41,AL41)),"")</f>
        <v/>
      </c>
      <c r="V41" s="139" t="str">
        <f t="shared" ref="V41:V44" si="27">IF(B41&lt;&gt;"",IF($L$22&lt;&gt;"",$L$22,""),"")</f>
        <v/>
      </c>
      <c r="W41" s="139" t="str">
        <f t="shared" ref="W41:W44" si="28">IF(B41&lt;&gt;"",V41*$L$23/100,"")</f>
        <v/>
      </c>
      <c r="X41" s="139" t="str">
        <f>IF(AND(V41&lt;&gt;"",W41&lt;&gt;""),V41-W41,"")</f>
        <v/>
      </c>
      <c r="Y41" s="139" t="str">
        <f t="shared" ref="Y41:Y44" si="29">IF(B41&lt;&gt;"",IF($L$21&lt;&gt;"",$L$21,""),"")</f>
        <v/>
      </c>
      <c r="Z41" s="135" t="str">
        <f t="shared" si="5"/>
        <v/>
      </c>
      <c r="AA41" s="242" t="str">
        <f t="shared" si="6"/>
        <v/>
      </c>
      <c r="AB41" s="135" t="s">
        <v>40</v>
      </c>
      <c r="AC41" s="242" t="str">
        <f t="shared" si="7"/>
        <v/>
      </c>
      <c r="AD41" s="135"/>
      <c r="AE41" s="135"/>
      <c r="AG41" s="145" t="str">
        <f t="shared" ref="AG41:AG48" si="30">M41</f>
        <v/>
      </c>
      <c r="AH41" s="145">
        <f t="shared" ref="AH41:AH48" si="31">H41</f>
        <v>0</v>
      </c>
      <c r="AI41" s="150" t="str">
        <f t="shared" ref="AI41:AI48" si="32">S41</f>
        <v/>
      </c>
      <c r="AJ41" s="145" t="e">
        <f t="shared" ref="AJ41:AJ48" si="33">DATE(AU41,AT41,1)</f>
        <v>#VALUE!</v>
      </c>
      <c r="AK41" s="145" t="e">
        <f t="shared" ref="AK41:AK103" si="34">DATE(AS41,AN41,1)</f>
        <v>#VALUE!</v>
      </c>
      <c r="AL41" s="145">
        <f t="shared" ref="AL41:AL48" si="35">DATE(BC41,BB41,1)</f>
        <v>23955</v>
      </c>
      <c r="AM41" s="143" t="e">
        <f t="shared" ref="AM41:AM48" si="36">DAY(AG41)</f>
        <v>#VALUE!</v>
      </c>
      <c r="AN41" s="143" t="e">
        <f t="shared" ref="AN41:AN48" si="37">MONTH(AG41)</f>
        <v>#VALUE!</v>
      </c>
      <c r="AO41" s="143" t="e">
        <f t="shared" ref="AO41:AO48" si="38">YEAR(AG41)</f>
        <v>#VALUE!</v>
      </c>
      <c r="AP41" s="143">
        <f t="shared" ref="AP41:AP48" si="39">DAY(AH41)</f>
        <v>0</v>
      </c>
      <c r="AQ41" s="143">
        <f t="shared" ref="AQ41:AQ48" si="40">MONTH(AH41)</f>
        <v>1</v>
      </c>
      <c r="AR41" s="143">
        <f t="shared" ref="AR41:AR48" si="41">YEAR(AH41)</f>
        <v>1900</v>
      </c>
      <c r="AS41" s="150" t="e">
        <f t="shared" ref="AS41:AS48" si="42">AR41+AI41</f>
        <v>#VALUE!</v>
      </c>
      <c r="AT41" s="143">
        <f t="shared" ref="AT41:AT48" si="43">IF(AP41=1,AQ41,IF(AQ41=12,1,AQ41+1))</f>
        <v>2</v>
      </c>
      <c r="AU41" s="143" t="e">
        <f t="shared" ref="AU41:AU103" si="44">IF(AND(AT41=1,AQ41&lt;&gt;1),AS41+1,AS41)</f>
        <v>#VALUE!</v>
      </c>
      <c r="AV41" s="143">
        <f>IF(YEAR(AH41)&lt;='Regelaltersgrenze GRV'!$B$8,'Regelaltersgrenze GRV'!$E$8,IF(YEAR(AH41)&lt;='Regelaltersgrenze GRV'!$B$9,'Regelaltersgrenze GRV'!$E$9,IF(YEAR(AH41)&lt;='Regelaltersgrenze GRV'!$B$10,'Regelaltersgrenze GRV'!$E$10,IF(YEAR(AH41)&lt;='Regelaltersgrenze GRV'!$B$11,'Regelaltersgrenze GRV'!$E$11,IF(YEAR(AH41)&lt;='Regelaltersgrenze GRV'!$B$12,'Regelaltersgrenze GRV'!$E$12,IF(YEAR(AH41)&lt;='Regelaltersgrenze GRV'!$B$13,'Regelaltersgrenze GRV'!$E$13,IF(YEAR(AH41)&lt;='Regelaltersgrenze GRV'!$B$14,'Regelaltersgrenze GRV'!$E$14,IF(YEAR(AH41)&lt;='Regelaltersgrenze GRV'!$B$15,'Regelaltersgrenze GRV'!$E$15,IF(YEAR(AH41)&lt;='Regelaltersgrenze GRV'!$B$16,'Regelaltersgrenze GRV'!$E$16,IF(YEAR(AH41)&lt;='Regelaltersgrenze GRV'!$B$17,'Regelaltersgrenze GRV'!$E$17,IF(YEAR(AH41)&lt;='Regelaltersgrenze GRV'!$B$18,'Regelaltersgrenze GRV'!$E$18,'Regelaltersgrenze GRV'!$E$19)))))))))))</f>
        <v>787</v>
      </c>
      <c r="AW41" s="145">
        <f t="shared" ref="AW41:AW48" si="45">EDATE(AH41,AV41)</f>
        <v>23954</v>
      </c>
      <c r="AX41" s="143">
        <f t="shared" ref="AX41:AX103" si="46">DAY(AW41)</f>
        <v>31</v>
      </c>
      <c r="AY41" s="143">
        <f t="shared" ref="AY41:AY48" si="47">MONTH(AW41)</f>
        <v>7</v>
      </c>
      <c r="AZ41" s="143">
        <f t="shared" ref="AZ41:AZ48" si="48">YEAR(AW41)</f>
        <v>1965</v>
      </c>
      <c r="BA41" s="143">
        <v>1</v>
      </c>
      <c r="BB41" s="143">
        <f t="shared" ref="BB41:BB48" si="49">IF(AX41=1,AY41,IF(AY41=12,1,AY41+1))</f>
        <v>8</v>
      </c>
      <c r="BC41" s="143">
        <f t="shared" si="8"/>
        <v>1965</v>
      </c>
    </row>
    <row r="42" spans="1:55" s="131" customFormat="1" x14ac:dyDescent="0.25">
      <c r="A42" s="131">
        <v>3</v>
      </c>
      <c r="B42" s="139"/>
      <c r="C42" s="139"/>
      <c r="D42" s="139"/>
      <c r="E42" s="139"/>
      <c r="F42" s="139"/>
      <c r="G42" s="139"/>
      <c r="H42" s="140"/>
      <c r="I42" s="139" t="s">
        <v>40</v>
      </c>
      <c r="J42" s="135" t="s">
        <v>40</v>
      </c>
      <c r="K42" s="135" t="str">
        <f t="shared" si="0"/>
        <v/>
      </c>
      <c r="L42" s="139" t="str">
        <f t="shared" si="9"/>
        <v/>
      </c>
      <c r="M42" s="140" t="str">
        <f t="shared" si="21"/>
        <v/>
      </c>
      <c r="N42" s="139" t="str">
        <f t="shared" si="10"/>
        <v/>
      </c>
      <c r="O42" s="135" t="str">
        <f t="shared" si="11"/>
        <v/>
      </c>
      <c r="P42" s="135" t="str">
        <f t="shared" si="22"/>
        <v/>
      </c>
      <c r="Q42" s="139" t="str">
        <f t="shared" si="3"/>
        <v/>
      </c>
      <c r="R42" s="139" t="str">
        <f t="shared" si="23"/>
        <v/>
      </c>
      <c r="S42" s="139" t="str">
        <f t="shared" si="24"/>
        <v/>
      </c>
      <c r="T42" s="139" t="str">
        <f t="shared" si="25"/>
        <v/>
      </c>
      <c r="U42" s="244" t="str">
        <f t="shared" si="26"/>
        <v/>
      </c>
      <c r="V42" s="139" t="str">
        <f t="shared" si="27"/>
        <v/>
      </c>
      <c r="W42" s="139" t="str">
        <f t="shared" si="28"/>
        <v/>
      </c>
      <c r="X42" s="139" t="str">
        <f t="shared" si="4"/>
        <v/>
      </c>
      <c r="Y42" s="139" t="str">
        <f t="shared" si="29"/>
        <v/>
      </c>
      <c r="Z42" s="135" t="str">
        <f t="shared" si="5"/>
        <v/>
      </c>
      <c r="AA42" s="242" t="str">
        <f t="shared" si="6"/>
        <v/>
      </c>
      <c r="AB42" s="135" t="s">
        <v>40</v>
      </c>
      <c r="AC42" s="242" t="str">
        <f t="shared" si="7"/>
        <v/>
      </c>
      <c r="AD42" s="135"/>
      <c r="AE42" s="135"/>
      <c r="AG42" s="145" t="str">
        <f t="shared" si="30"/>
        <v/>
      </c>
      <c r="AH42" s="145">
        <f t="shared" si="31"/>
        <v>0</v>
      </c>
      <c r="AI42" s="150" t="str">
        <f t="shared" si="32"/>
        <v/>
      </c>
      <c r="AJ42" s="145" t="e">
        <f t="shared" si="33"/>
        <v>#VALUE!</v>
      </c>
      <c r="AK42" s="145" t="e">
        <f t="shared" si="34"/>
        <v>#VALUE!</v>
      </c>
      <c r="AL42" s="145">
        <f t="shared" si="35"/>
        <v>23955</v>
      </c>
      <c r="AM42" s="143" t="e">
        <f t="shared" si="36"/>
        <v>#VALUE!</v>
      </c>
      <c r="AN42" s="143" t="e">
        <f t="shared" si="37"/>
        <v>#VALUE!</v>
      </c>
      <c r="AO42" s="143" t="e">
        <f t="shared" si="38"/>
        <v>#VALUE!</v>
      </c>
      <c r="AP42" s="143">
        <f t="shared" si="39"/>
        <v>0</v>
      </c>
      <c r="AQ42" s="143">
        <f t="shared" si="40"/>
        <v>1</v>
      </c>
      <c r="AR42" s="143">
        <f t="shared" si="41"/>
        <v>1900</v>
      </c>
      <c r="AS42" s="150" t="e">
        <f t="shared" si="42"/>
        <v>#VALUE!</v>
      </c>
      <c r="AT42" s="143">
        <f t="shared" si="43"/>
        <v>2</v>
      </c>
      <c r="AU42" s="143" t="e">
        <f t="shared" si="44"/>
        <v>#VALUE!</v>
      </c>
      <c r="AV42" s="143">
        <f>IF(YEAR(AH42)&lt;='Regelaltersgrenze GRV'!$B$8,'Regelaltersgrenze GRV'!$E$8,IF(YEAR(AH42)&lt;='Regelaltersgrenze GRV'!$B$9,'Regelaltersgrenze GRV'!$E$9,IF(YEAR(AH42)&lt;='Regelaltersgrenze GRV'!$B$10,'Regelaltersgrenze GRV'!$E$10,IF(YEAR(AH42)&lt;='Regelaltersgrenze GRV'!$B$11,'Regelaltersgrenze GRV'!$E$11,IF(YEAR(AH42)&lt;='Regelaltersgrenze GRV'!$B$12,'Regelaltersgrenze GRV'!$E$12,IF(YEAR(AH42)&lt;='Regelaltersgrenze GRV'!$B$13,'Regelaltersgrenze GRV'!$E$13,IF(YEAR(AH42)&lt;='Regelaltersgrenze GRV'!$B$14,'Regelaltersgrenze GRV'!$E$14,IF(YEAR(AH42)&lt;='Regelaltersgrenze GRV'!$B$15,'Regelaltersgrenze GRV'!$E$15,IF(YEAR(AH42)&lt;='Regelaltersgrenze GRV'!$B$16,'Regelaltersgrenze GRV'!$E$16,IF(YEAR(AH42)&lt;='Regelaltersgrenze GRV'!$B$17,'Regelaltersgrenze GRV'!$E$17,IF(YEAR(AH42)&lt;='Regelaltersgrenze GRV'!$B$18,'Regelaltersgrenze GRV'!$E$18,'Regelaltersgrenze GRV'!$E$19)))))))))))</f>
        <v>787</v>
      </c>
      <c r="AW42" s="145">
        <f t="shared" si="45"/>
        <v>23954</v>
      </c>
      <c r="AX42" s="143">
        <f t="shared" si="46"/>
        <v>31</v>
      </c>
      <c r="AY42" s="143">
        <f t="shared" si="47"/>
        <v>7</v>
      </c>
      <c r="AZ42" s="143">
        <f t="shared" si="48"/>
        <v>1965</v>
      </c>
      <c r="BA42" s="143">
        <v>1</v>
      </c>
      <c r="BB42" s="143">
        <f t="shared" si="49"/>
        <v>8</v>
      </c>
      <c r="BC42" s="143">
        <f>IF(AND(BB42=1,AY42&lt;&gt;1),AZ42+1,AZ42)</f>
        <v>1965</v>
      </c>
    </row>
    <row r="43" spans="1:55" s="131" customFormat="1" x14ac:dyDescent="0.25">
      <c r="A43" s="131">
        <v>4</v>
      </c>
      <c r="B43" s="139"/>
      <c r="C43" s="139"/>
      <c r="D43" s="139"/>
      <c r="E43" s="139"/>
      <c r="F43" s="139"/>
      <c r="G43" s="139"/>
      <c r="H43" s="140"/>
      <c r="I43" s="139" t="s">
        <v>40</v>
      </c>
      <c r="J43" s="135" t="s">
        <v>40</v>
      </c>
      <c r="K43" s="135" t="str">
        <f>IF(OR(L43="AN-Finanz., gesetzliche uvA",L43="AG-Finanz., gesetzliche uvA"),"Eingabe erforderlich","")</f>
        <v/>
      </c>
      <c r="L43" s="139" t="str">
        <f t="shared" si="9"/>
        <v/>
      </c>
      <c r="M43" s="140" t="str">
        <f t="shared" si="21"/>
        <v/>
      </c>
      <c r="N43" s="139" t="str">
        <f t="shared" si="10"/>
        <v/>
      </c>
      <c r="O43" s="135" t="str">
        <f t="shared" si="11"/>
        <v/>
      </c>
      <c r="P43" s="135" t="str">
        <f t="shared" si="22"/>
        <v/>
      </c>
      <c r="Q43" s="139" t="str">
        <f t="shared" si="3"/>
        <v/>
      </c>
      <c r="R43" s="139" t="str">
        <f t="shared" si="23"/>
        <v/>
      </c>
      <c r="S43" s="139" t="str">
        <f t="shared" si="24"/>
        <v/>
      </c>
      <c r="T43" s="139" t="str">
        <f t="shared" si="25"/>
        <v/>
      </c>
      <c r="U43" s="244" t="str">
        <f t="shared" si="26"/>
        <v/>
      </c>
      <c r="V43" s="139" t="str">
        <f t="shared" si="27"/>
        <v/>
      </c>
      <c r="W43" s="139" t="str">
        <f t="shared" si="28"/>
        <v/>
      </c>
      <c r="X43" s="139" t="str">
        <f t="shared" si="4"/>
        <v/>
      </c>
      <c r="Y43" s="139" t="str">
        <f t="shared" si="29"/>
        <v/>
      </c>
      <c r="Z43" s="135" t="str">
        <f t="shared" si="5"/>
        <v/>
      </c>
      <c r="AA43" s="242" t="str">
        <f t="shared" si="6"/>
        <v/>
      </c>
      <c r="AB43" s="135" t="s">
        <v>40</v>
      </c>
      <c r="AC43" s="242" t="str">
        <f t="shared" si="7"/>
        <v/>
      </c>
      <c r="AD43" s="135"/>
      <c r="AE43" s="135"/>
      <c r="AG43" s="145" t="str">
        <f t="shared" si="30"/>
        <v/>
      </c>
      <c r="AH43" s="145">
        <f t="shared" si="31"/>
        <v>0</v>
      </c>
      <c r="AI43" s="150" t="str">
        <f t="shared" si="32"/>
        <v/>
      </c>
      <c r="AJ43" s="145" t="e">
        <f t="shared" si="33"/>
        <v>#VALUE!</v>
      </c>
      <c r="AK43" s="145" t="e">
        <f t="shared" si="34"/>
        <v>#VALUE!</v>
      </c>
      <c r="AL43" s="145">
        <f t="shared" si="35"/>
        <v>23955</v>
      </c>
      <c r="AM43" s="143" t="e">
        <f t="shared" si="36"/>
        <v>#VALUE!</v>
      </c>
      <c r="AN43" s="143" t="e">
        <f t="shared" si="37"/>
        <v>#VALUE!</v>
      </c>
      <c r="AO43" s="143" t="e">
        <f t="shared" si="38"/>
        <v>#VALUE!</v>
      </c>
      <c r="AP43" s="143">
        <f t="shared" si="39"/>
        <v>0</v>
      </c>
      <c r="AQ43" s="143">
        <f t="shared" si="40"/>
        <v>1</v>
      </c>
      <c r="AR43" s="143">
        <f t="shared" si="41"/>
        <v>1900</v>
      </c>
      <c r="AS43" s="150" t="e">
        <f t="shared" si="42"/>
        <v>#VALUE!</v>
      </c>
      <c r="AT43" s="143">
        <f t="shared" si="43"/>
        <v>2</v>
      </c>
      <c r="AU43" s="143" t="e">
        <f t="shared" si="44"/>
        <v>#VALUE!</v>
      </c>
      <c r="AV43" s="143">
        <f>IF(YEAR(AH43)&lt;='Regelaltersgrenze GRV'!$B$8,'Regelaltersgrenze GRV'!$E$8,IF(YEAR(AH43)&lt;='Regelaltersgrenze GRV'!$B$9,'Regelaltersgrenze GRV'!$E$9,IF(YEAR(AH43)&lt;='Regelaltersgrenze GRV'!$B$10,'Regelaltersgrenze GRV'!$E$10,IF(YEAR(AH43)&lt;='Regelaltersgrenze GRV'!$B$11,'Regelaltersgrenze GRV'!$E$11,IF(YEAR(AH43)&lt;='Regelaltersgrenze GRV'!$B$12,'Regelaltersgrenze GRV'!$E$12,IF(YEAR(AH43)&lt;='Regelaltersgrenze GRV'!$B$13,'Regelaltersgrenze GRV'!$E$13,IF(YEAR(AH43)&lt;='Regelaltersgrenze GRV'!$B$14,'Regelaltersgrenze GRV'!$E$14,IF(YEAR(AH43)&lt;='Regelaltersgrenze GRV'!$B$15,'Regelaltersgrenze GRV'!$E$15,IF(YEAR(AH43)&lt;='Regelaltersgrenze GRV'!$B$16,'Regelaltersgrenze GRV'!$E$16,IF(YEAR(AH43)&lt;='Regelaltersgrenze GRV'!$B$17,'Regelaltersgrenze GRV'!$E$17,IF(YEAR(AH43)&lt;='Regelaltersgrenze GRV'!$B$18,'Regelaltersgrenze GRV'!$E$18,'Regelaltersgrenze GRV'!$E$19)))))))))))</f>
        <v>787</v>
      </c>
      <c r="AW43" s="145">
        <f t="shared" si="45"/>
        <v>23954</v>
      </c>
      <c r="AX43" s="143">
        <f t="shared" si="46"/>
        <v>31</v>
      </c>
      <c r="AY43" s="143">
        <f t="shared" si="47"/>
        <v>7</v>
      </c>
      <c r="AZ43" s="143">
        <f t="shared" si="48"/>
        <v>1965</v>
      </c>
      <c r="BA43" s="143">
        <v>1</v>
      </c>
      <c r="BB43" s="143">
        <f t="shared" si="49"/>
        <v>8</v>
      </c>
      <c r="BC43" s="143">
        <f t="shared" ref="BC43:BC106" si="50">IF(AND(BB43=1,AY43&lt;&gt;1),AZ43+1,AZ43)</f>
        <v>1965</v>
      </c>
    </row>
    <row r="44" spans="1:55" s="131" customFormat="1" x14ac:dyDescent="0.25">
      <c r="A44" s="131">
        <v>5</v>
      </c>
      <c r="B44" s="139"/>
      <c r="C44" s="139"/>
      <c r="D44" s="139"/>
      <c r="E44" s="139"/>
      <c r="F44" s="139"/>
      <c r="G44" s="139"/>
      <c r="H44" s="140"/>
      <c r="I44" s="139" t="s">
        <v>40</v>
      </c>
      <c r="J44" s="135" t="s">
        <v>40</v>
      </c>
      <c r="K44" s="135" t="str">
        <f t="shared" ref="K44:K107" si="51">IF(OR(L44="AN-Finanz., gesetzliche uvA",L44="AG-Finanz., gesetzliche uvA"),"Eingabe erforderlich","")</f>
        <v/>
      </c>
      <c r="L44" s="139" t="str">
        <f t="shared" si="9"/>
        <v/>
      </c>
      <c r="M44" s="140" t="str">
        <f t="shared" si="21"/>
        <v/>
      </c>
      <c r="N44" s="139" t="str">
        <f t="shared" si="10"/>
        <v/>
      </c>
      <c r="O44" s="135" t="str">
        <f t="shared" si="11"/>
        <v/>
      </c>
      <c r="P44" s="135" t="str">
        <f t="shared" si="22"/>
        <v/>
      </c>
      <c r="Q44" s="139" t="str">
        <f t="shared" si="3"/>
        <v/>
      </c>
      <c r="R44" s="139" t="str">
        <f t="shared" si="23"/>
        <v/>
      </c>
      <c r="S44" s="139" t="str">
        <f t="shared" si="24"/>
        <v/>
      </c>
      <c r="T44" s="139" t="str">
        <f t="shared" si="25"/>
        <v/>
      </c>
      <c r="U44" s="244" t="str">
        <f t="shared" si="26"/>
        <v/>
      </c>
      <c r="V44" s="139" t="str">
        <f t="shared" si="27"/>
        <v/>
      </c>
      <c r="W44" s="139" t="str">
        <f t="shared" si="28"/>
        <v/>
      </c>
      <c r="X44" s="139" t="str">
        <f t="shared" si="4"/>
        <v/>
      </c>
      <c r="Y44" s="139" t="str">
        <f t="shared" si="29"/>
        <v/>
      </c>
      <c r="Z44" s="135" t="str">
        <f t="shared" si="5"/>
        <v/>
      </c>
      <c r="AA44" s="242" t="str">
        <f t="shared" si="6"/>
        <v/>
      </c>
      <c r="AB44" s="135" t="s">
        <v>40</v>
      </c>
      <c r="AC44" s="242" t="str">
        <f t="shared" si="7"/>
        <v/>
      </c>
      <c r="AD44" s="135"/>
      <c r="AE44" s="135"/>
      <c r="AG44" s="145" t="str">
        <f t="shared" si="30"/>
        <v/>
      </c>
      <c r="AH44" s="145">
        <f t="shared" si="31"/>
        <v>0</v>
      </c>
      <c r="AI44" s="150" t="str">
        <f t="shared" si="32"/>
        <v/>
      </c>
      <c r="AJ44" s="145" t="e">
        <f t="shared" si="33"/>
        <v>#VALUE!</v>
      </c>
      <c r="AK44" s="145" t="e">
        <f t="shared" si="34"/>
        <v>#VALUE!</v>
      </c>
      <c r="AL44" s="145">
        <f t="shared" si="35"/>
        <v>23955</v>
      </c>
      <c r="AM44" s="143" t="e">
        <f t="shared" si="36"/>
        <v>#VALUE!</v>
      </c>
      <c r="AN44" s="143" t="e">
        <f t="shared" si="37"/>
        <v>#VALUE!</v>
      </c>
      <c r="AO44" s="143" t="e">
        <f t="shared" si="38"/>
        <v>#VALUE!</v>
      </c>
      <c r="AP44" s="143">
        <f t="shared" si="39"/>
        <v>0</v>
      </c>
      <c r="AQ44" s="143">
        <f t="shared" si="40"/>
        <v>1</v>
      </c>
      <c r="AR44" s="143">
        <f t="shared" si="41"/>
        <v>1900</v>
      </c>
      <c r="AS44" s="150" t="e">
        <f t="shared" si="42"/>
        <v>#VALUE!</v>
      </c>
      <c r="AT44" s="143">
        <f t="shared" si="43"/>
        <v>2</v>
      </c>
      <c r="AU44" s="143" t="e">
        <f t="shared" si="44"/>
        <v>#VALUE!</v>
      </c>
      <c r="AV44" s="143">
        <f>IF(YEAR(AH44)&lt;='Regelaltersgrenze GRV'!$B$8,'Regelaltersgrenze GRV'!$E$8,IF(YEAR(AH44)&lt;='Regelaltersgrenze GRV'!$B$9,'Regelaltersgrenze GRV'!$E$9,IF(YEAR(AH44)&lt;='Regelaltersgrenze GRV'!$B$10,'Regelaltersgrenze GRV'!$E$10,IF(YEAR(AH44)&lt;='Regelaltersgrenze GRV'!$B$11,'Regelaltersgrenze GRV'!$E$11,IF(YEAR(AH44)&lt;='Regelaltersgrenze GRV'!$B$12,'Regelaltersgrenze GRV'!$E$12,IF(YEAR(AH44)&lt;='Regelaltersgrenze GRV'!$B$13,'Regelaltersgrenze GRV'!$E$13,IF(YEAR(AH44)&lt;='Regelaltersgrenze GRV'!$B$14,'Regelaltersgrenze GRV'!$E$14,IF(YEAR(AH44)&lt;='Regelaltersgrenze GRV'!$B$15,'Regelaltersgrenze GRV'!$E$15,IF(YEAR(AH44)&lt;='Regelaltersgrenze GRV'!$B$16,'Regelaltersgrenze GRV'!$E$16,IF(YEAR(AH44)&lt;='Regelaltersgrenze GRV'!$B$17,'Regelaltersgrenze GRV'!$E$17,IF(YEAR(AH44)&lt;='Regelaltersgrenze GRV'!$B$18,'Regelaltersgrenze GRV'!$E$18,'Regelaltersgrenze GRV'!$E$19)))))))))))</f>
        <v>787</v>
      </c>
      <c r="AW44" s="145">
        <f t="shared" si="45"/>
        <v>23954</v>
      </c>
      <c r="AX44" s="143">
        <f t="shared" si="46"/>
        <v>31</v>
      </c>
      <c r="AY44" s="143">
        <f t="shared" si="47"/>
        <v>7</v>
      </c>
      <c r="AZ44" s="143">
        <f t="shared" si="48"/>
        <v>1965</v>
      </c>
      <c r="BA44" s="143">
        <v>1</v>
      </c>
      <c r="BB44" s="143">
        <f t="shared" si="49"/>
        <v>8</v>
      </c>
      <c r="BC44" s="143">
        <f t="shared" si="50"/>
        <v>1965</v>
      </c>
    </row>
    <row r="45" spans="1:55" s="131" customFormat="1" x14ac:dyDescent="0.25">
      <c r="A45" s="131">
        <v>6</v>
      </c>
      <c r="B45" s="139"/>
      <c r="C45" s="139"/>
      <c r="D45" s="139"/>
      <c r="E45" s="139"/>
      <c r="F45" s="139"/>
      <c r="G45" s="139"/>
      <c r="H45" s="140"/>
      <c r="I45" s="139" t="s">
        <v>40</v>
      </c>
      <c r="J45" s="135" t="s">
        <v>40</v>
      </c>
      <c r="K45" s="135" t="str">
        <f t="shared" si="51"/>
        <v/>
      </c>
      <c r="L45" s="139" t="str">
        <f t="shared" ref="L45:L51" si="52">IF(B45&lt;&gt;"",$F$21,"")</f>
        <v/>
      </c>
      <c r="M45" s="140" t="str">
        <f t="shared" ref="M45:M51" si="53">IF(B45&lt;&gt;"",IF($F$24&lt;&gt;"",$F$24,""),"")</f>
        <v/>
      </c>
      <c r="N45" s="139" t="str">
        <f t="shared" si="10"/>
        <v/>
      </c>
      <c r="O45" s="135" t="str">
        <f t="shared" si="11"/>
        <v/>
      </c>
      <c r="P45" s="135" t="str">
        <f t="shared" ref="P45:P108" si="54">IF(B45&lt;&gt;"",$F$29,"")</f>
        <v/>
      </c>
      <c r="Q45" s="139" t="str">
        <f t="shared" ref="Q45:Q108" si="55">IF(B45&lt;&gt;"",IF($F$27&lt;&gt;"",$F$27,""),"")</f>
        <v/>
      </c>
      <c r="R45" s="139" t="str">
        <f t="shared" si="23"/>
        <v/>
      </c>
      <c r="S45" s="139" t="str">
        <f t="shared" si="24"/>
        <v/>
      </c>
      <c r="T45" s="139" t="str">
        <f t="shared" si="25"/>
        <v/>
      </c>
      <c r="U45" s="244" t="str">
        <f t="shared" si="26"/>
        <v/>
      </c>
      <c r="V45" s="139" t="str">
        <f t="shared" ref="V45:V108" si="56">IF(B45&lt;&gt;"",IF($L$22&lt;&gt;"",$L$22,""),"")</f>
        <v/>
      </c>
      <c r="W45" s="139" t="str">
        <f t="shared" ref="W45:W108" si="57">IF(B45&lt;&gt;"",V45*$L$23/100,"")</f>
        <v/>
      </c>
      <c r="X45" s="139" t="str">
        <f t="shared" si="4"/>
        <v/>
      </c>
      <c r="Y45" s="139" t="str">
        <f t="shared" ref="Y45:Y108" si="58">IF(B45&lt;&gt;"",IF($L$21&lt;&gt;"",$L$21,""),"")</f>
        <v/>
      </c>
      <c r="Z45" s="135" t="str">
        <f t="shared" si="5"/>
        <v/>
      </c>
      <c r="AA45" s="242" t="str">
        <f t="shared" si="6"/>
        <v/>
      </c>
      <c r="AB45" s="135" t="s">
        <v>40</v>
      </c>
      <c r="AC45" s="242" t="str">
        <f t="shared" si="7"/>
        <v/>
      </c>
      <c r="AD45" s="135"/>
      <c r="AE45" s="135"/>
      <c r="AG45" s="145" t="str">
        <f t="shared" si="30"/>
        <v/>
      </c>
      <c r="AH45" s="145">
        <f t="shared" si="31"/>
        <v>0</v>
      </c>
      <c r="AI45" s="150" t="str">
        <f t="shared" si="32"/>
        <v/>
      </c>
      <c r="AJ45" s="145" t="e">
        <f t="shared" si="33"/>
        <v>#VALUE!</v>
      </c>
      <c r="AK45" s="145" t="e">
        <f t="shared" si="34"/>
        <v>#VALUE!</v>
      </c>
      <c r="AL45" s="145">
        <f t="shared" si="35"/>
        <v>23955</v>
      </c>
      <c r="AM45" s="143" t="e">
        <f t="shared" si="36"/>
        <v>#VALUE!</v>
      </c>
      <c r="AN45" s="143" t="e">
        <f t="shared" si="37"/>
        <v>#VALUE!</v>
      </c>
      <c r="AO45" s="143" t="e">
        <f t="shared" si="38"/>
        <v>#VALUE!</v>
      </c>
      <c r="AP45" s="143">
        <f t="shared" si="39"/>
        <v>0</v>
      </c>
      <c r="AQ45" s="143">
        <f t="shared" si="40"/>
        <v>1</v>
      </c>
      <c r="AR45" s="143">
        <f t="shared" si="41"/>
        <v>1900</v>
      </c>
      <c r="AS45" s="150" t="e">
        <f t="shared" si="42"/>
        <v>#VALUE!</v>
      </c>
      <c r="AT45" s="143">
        <f t="shared" si="43"/>
        <v>2</v>
      </c>
      <c r="AU45" s="143" t="e">
        <f t="shared" si="44"/>
        <v>#VALUE!</v>
      </c>
      <c r="AV45" s="143">
        <f>IF(YEAR(AH45)&lt;='Regelaltersgrenze GRV'!$B$8,'Regelaltersgrenze GRV'!$E$8,IF(YEAR(AH45)&lt;='Regelaltersgrenze GRV'!$B$9,'Regelaltersgrenze GRV'!$E$9,IF(YEAR(AH45)&lt;='Regelaltersgrenze GRV'!$B$10,'Regelaltersgrenze GRV'!$E$10,IF(YEAR(AH45)&lt;='Regelaltersgrenze GRV'!$B$11,'Regelaltersgrenze GRV'!$E$11,IF(YEAR(AH45)&lt;='Regelaltersgrenze GRV'!$B$12,'Regelaltersgrenze GRV'!$E$12,IF(YEAR(AH45)&lt;='Regelaltersgrenze GRV'!$B$13,'Regelaltersgrenze GRV'!$E$13,IF(YEAR(AH45)&lt;='Regelaltersgrenze GRV'!$B$14,'Regelaltersgrenze GRV'!$E$14,IF(YEAR(AH45)&lt;='Regelaltersgrenze GRV'!$B$15,'Regelaltersgrenze GRV'!$E$15,IF(YEAR(AH45)&lt;='Regelaltersgrenze GRV'!$B$16,'Regelaltersgrenze GRV'!$E$16,IF(YEAR(AH45)&lt;='Regelaltersgrenze GRV'!$B$17,'Regelaltersgrenze GRV'!$E$17,IF(YEAR(AH45)&lt;='Regelaltersgrenze GRV'!$B$18,'Regelaltersgrenze GRV'!$E$18,'Regelaltersgrenze GRV'!$E$19)))))))))))</f>
        <v>787</v>
      </c>
      <c r="AW45" s="145">
        <f t="shared" si="45"/>
        <v>23954</v>
      </c>
      <c r="AX45" s="143">
        <f t="shared" si="46"/>
        <v>31</v>
      </c>
      <c r="AY45" s="143">
        <f t="shared" si="47"/>
        <v>7</v>
      </c>
      <c r="AZ45" s="143">
        <f t="shared" si="48"/>
        <v>1965</v>
      </c>
      <c r="BA45" s="143">
        <v>1</v>
      </c>
      <c r="BB45" s="143">
        <f t="shared" si="49"/>
        <v>8</v>
      </c>
      <c r="BC45" s="143">
        <f t="shared" si="50"/>
        <v>1965</v>
      </c>
    </row>
    <row r="46" spans="1:55" s="131" customFormat="1" x14ac:dyDescent="0.25">
      <c r="A46" s="131">
        <v>7</v>
      </c>
      <c r="B46" s="139"/>
      <c r="C46" s="139"/>
      <c r="D46" s="139"/>
      <c r="E46" s="139"/>
      <c r="F46" s="139"/>
      <c r="G46" s="139"/>
      <c r="H46" s="140"/>
      <c r="I46" s="139" t="s">
        <v>40</v>
      </c>
      <c r="J46" s="135" t="s">
        <v>40</v>
      </c>
      <c r="K46" s="135" t="str">
        <f t="shared" si="51"/>
        <v/>
      </c>
      <c r="L46" s="139" t="str">
        <f t="shared" si="52"/>
        <v/>
      </c>
      <c r="M46" s="140" t="str">
        <f t="shared" si="53"/>
        <v/>
      </c>
      <c r="N46" s="139" t="str">
        <f t="shared" si="10"/>
        <v/>
      </c>
      <c r="O46" s="135" t="str">
        <f t="shared" si="11"/>
        <v/>
      </c>
      <c r="P46" s="135" t="str">
        <f t="shared" si="54"/>
        <v/>
      </c>
      <c r="Q46" s="139" t="str">
        <f t="shared" si="55"/>
        <v/>
      </c>
      <c r="R46" s="139" t="str">
        <f t="shared" si="23"/>
        <v/>
      </c>
      <c r="S46" s="139" t="str">
        <f t="shared" si="24"/>
        <v/>
      </c>
      <c r="T46" s="139" t="str">
        <f t="shared" si="25"/>
        <v/>
      </c>
      <c r="U46" s="244" t="str">
        <f t="shared" si="26"/>
        <v/>
      </c>
      <c r="V46" s="139" t="str">
        <f t="shared" si="56"/>
        <v/>
      </c>
      <c r="W46" s="139" t="str">
        <f t="shared" si="57"/>
        <v/>
      </c>
      <c r="X46" s="139" t="str">
        <f t="shared" si="4"/>
        <v/>
      </c>
      <c r="Y46" s="139" t="str">
        <f t="shared" si="58"/>
        <v/>
      </c>
      <c r="Z46" s="135" t="str">
        <f t="shared" si="5"/>
        <v/>
      </c>
      <c r="AA46" s="242" t="str">
        <f t="shared" si="6"/>
        <v/>
      </c>
      <c r="AB46" s="135" t="s">
        <v>40</v>
      </c>
      <c r="AC46" s="242" t="str">
        <f t="shared" si="7"/>
        <v/>
      </c>
      <c r="AD46" s="135"/>
      <c r="AE46" s="135"/>
      <c r="AG46" s="145" t="str">
        <f t="shared" si="30"/>
        <v/>
      </c>
      <c r="AH46" s="145">
        <f t="shared" si="31"/>
        <v>0</v>
      </c>
      <c r="AI46" s="150" t="str">
        <f t="shared" si="32"/>
        <v/>
      </c>
      <c r="AJ46" s="145" t="e">
        <f t="shared" si="33"/>
        <v>#VALUE!</v>
      </c>
      <c r="AK46" s="145" t="e">
        <f t="shared" si="34"/>
        <v>#VALUE!</v>
      </c>
      <c r="AL46" s="145">
        <f t="shared" si="35"/>
        <v>23955</v>
      </c>
      <c r="AM46" s="143" t="e">
        <f t="shared" si="36"/>
        <v>#VALUE!</v>
      </c>
      <c r="AN46" s="143" t="e">
        <f t="shared" si="37"/>
        <v>#VALUE!</v>
      </c>
      <c r="AO46" s="143" t="e">
        <f t="shared" si="38"/>
        <v>#VALUE!</v>
      </c>
      <c r="AP46" s="143">
        <f t="shared" si="39"/>
        <v>0</v>
      </c>
      <c r="AQ46" s="143">
        <f t="shared" si="40"/>
        <v>1</v>
      </c>
      <c r="AR46" s="143">
        <f t="shared" si="41"/>
        <v>1900</v>
      </c>
      <c r="AS46" s="150" t="e">
        <f t="shared" si="42"/>
        <v>#VALUE!</v>
      </c>
      <c r="AT46" s="143">
        <f t="shared" si="43"/>
        <v>2</v>
      </c>
      <c r="AU46" s="143" t="e">
        <f t="shared" si="44"/>
        <v>#VALUE!</v>
      </c>
      <c r="AV46" s="143">
        <f>IF(YEAR(AH46)&lt;='Regelaltersgrenze GRV'!$B$8,'Regelaltersgrenze GRV'!$E$8,IF(YEAR(AH46)&lt;='Regelaltersgrenze GRV'!$B$9,'Regelaltersgrenze GRV'!$E$9,IF(YEAR(AH46)&lt;='Regelaltersgrenze GRV'!$B$10,'Regelaltersgrenze GRV'!$E$10,IF(YEAR(AH46)&lt;='Regelaltersgrenze GRV'!$B$11,'Regelaltersgrenze GRV'!$E$11,IF(YEAR(AH46)&lt;='Regelaltersgrenze GRV'!$B$12,'Regelaltersgrenze GRV'!$E$12,IF(YEAR(AH46)&lt;='Regelaltersgrenze GRV'!$B$13,'Regelaltersgrenze GRV'!$E$13,IF(YEAR(AH46)&lt;='Regelaltersgrenze GRV'!$B$14,'Regelaltersgrenze GRV'!$E$14,IF(YEAR(AH46)&lt;='Regelaltersgrenze GRV'!$B$15,'Regelaltersgrenze GRV'!$E$15,IF(YEAR(AH46)&lt;='Regelaltersgrenze GRV'!$B$16,'Regelaltersgrenze GRV'!$E$16,IF(YEAR(AH46)&lt;='Regelaltersgrenze GRV'!$B$17,'Regelaltersgrenze GRV'!$E$17,IF(YEAR(AH46)&lt;='Regelaltersgrenze GRV'!$B$18,'Regelaltersgrenze GRV'!$E$18,'Regelaltersgrenze GRV'!$E$19)))))))))))</f>
        <v>787</v>
      </c>
      <c r="AW46" s="145">
        <f t="shared" si="45"/>
        <v>23954</v>
      </c>
      <c r="AX46" s="143">
        <f t="shared" si="46"/>
        <v>31</v>
      </c>
      <c r="AY46" s="143">
        <f t="shared" si="47"/>
        <v>7</v>
      </c>
      <c r="AZ46" s="143">
        <f t="shared" si="48"/>
        <v>1965</v>
      </c>
      <c r="BA46" s="143">
        <v>1</v>
      </c>
      <c r="BB46" s="143">
        <f t="shared" si="49"/>
        <v>8</v>
      </c>
      <c r="BC46" s="143">
        <f t="shared" si="50"/>
        <v>1965</v>
      </c>
    </row>
    <row r="47" spans="1:55" s="131" customFormat="1" x14ac:dyDescent="0.25">
      <c r="A47" s="131">
        <v>8</v>
      </c>
      <c r="B47" s="139"/>
      <c r="C47" s="139"/>
      <c r="D47" s="139"/>
      <c r="E47" s="139"/>
      <c r="F47" s="139"/>
      <c r="G47" s="139"/>
      <c r="H47" s="140"/>
      <c r="I47" s="139" t="s">
        <v>40</v>
      </c>
      <c r="J47" s="135" t="s">
        <v>40</v>
      </c>
      <c r="K47" s="135" t="str">
        <f t="shared" si="51"/>
        <v/>
      </c>
      <c r="L47" s="139" t="str">
        <f t="shared" si="52"/>
        <v/>
      </c>
      <c r="M47" s="140" t="str">
        <f t="shared" si="53"/>
        <v/>
      </c>
      <c r="N47" s="139" t="str">
        <f t="shared" si="10"/>
        <v/>
      </c>
      <c r="O47" s="135" t="str">
        <f t="shared" si="11"/>
        <v/>
      </c>
      <c r="P47" s="135" t="str">
        <f t="shared" si="54"/>
        <v/>
      </c>
      <c r="Q47" s="139" t="str">
        <f t="shared" si="55"/>
        <v/>
      </c>
      <c r="R47" s="139" t="str">
        <f t="shared" si="23"/>
        <v/>
      </c>
      <c r="S47" s="139" t="str">
        <f t="shared" si="24"/>
        <v/>
      </c>
      <c r="T47" s="139" t="str">
        <f t="shared" si="25"/>
        <v/>
      </c>
      <c r="U47" s="244" t="str">
        <f t="shared" si="26"/>
        <v/>
      </c>
      <c r="V47" s="139" t="str">
        <f t="shared" si="56"/>
        <v/>
      </c>
      <c r="W47" s="139" t="str">
        <f t="shared" si="57"/>
        <v/>
      </c>
      <c r="X47" s="139" t="str">
        <f t="shared" si="4"/>
        <v/>
      </c>
      <c r="Y47" s="139" t="str">
        <f t="shared" si="58"/>
        <v/>
      </c>
      <c r="Z47" s="135" t="str">
        <f t="shared" si="5"/>
        <v/>
      </c>
      <c r="AA47" s="242" t="str">
        <f t="shared" si="6"/>
        <v/>
      </c>
      <c r="AB47" s="135" t="s">
        <v>40</v>
      </c>
      <c r="AC47" s="242" t="str">
        <f t="shared" si="7"/>
        <v/>
      </c>
      <c r="AD47" s="135"/>
      <c r="AE47" s="135"/>
      <c r="AG47" s="145" t="str">
        <f t="shared" si="30"/>
        <v/>
      </c>
      <c r="AH47" s="145">
        <f t="shared" si="31"/>
        <v>0</v>
      </c>
      <c r="AI47" s="150" t="str">
        <f t="shared" si="32"/>
        <v/>
      </c>
      <c r="AJ47" s="145" t="e">
        <f t="shared" si="33"/>
        <v>#VALUE!</v>
      </c>
      <c r="AK47" s="145" t="e">
        <f t="shared" si="34"/>
        <v>#VALUE!</v>
      </c>
      <c r="AL47" s="145">
        <f t="shared" si="35"/>
        <v>23955</v>
      </c>
      <c r="AM47" s="143" t="e">
        <f t="shared" si="36"/>
        <v>#VALUE!</v>
      </c>
      <c r="AN47" s="143" t="e">
        <f t="shared" si="37"/>
        <v>#VALUE!</v>
      </c>
      <c r="AO47" s="143" t="e">
        <f t="shared" si="38"/>
        <v>#VALUE!</v>
      </c>
      <c r="AP47" s="143">
        <f t="shared" si="39"/>
        <v>0</v>
      </c>
      <c r="AQ47" s="143">
        <f t="shared" si="40"/>
        <v>1</v>
      </c>
      <c r="AR47" s="143">
        <f t="shared" si="41"/>
        <v>1900</v>
      </c>
      <c r="AS47" s="150" t="e">
        <f t="shared" si="42"/>
        <v>#VALUE!</v>
      </c>
      <c r="AT47" s="143">
        <f t="shared" si="43"/>
        <v>2</v>
      </c>
      <c r="AU47" s="143" t="e">
        <f t="shared" si="44"/>
        <v>#VALUE!</v>
      </c>
      <c r="AV47" s="143">
        <f>IF(YEAR(AH47)&lt;='Regelaltersgrenze GRV'!$B$8,'Regelaltersgrenze GRV'!$E$8,IF(YEAR(AH47)&lt;='Regelaltersgrenze GRV'!$B$9,'Regelaltersgrenze GRV'!$E$9,IF(YEAR(AH47)&lt;='Regelaltersgrenze GRV'!$B$10,'Regelaltersgrenze GRV'!$E$10,IF(YEAR(AH47)&lt;='Regelaltersgrenze GRV'!$B$11,'Regelaltersgrenze GRV'!$E$11,IF(YEAR(AH47)&lt;='Regelaltersgrenze GRV'!$B$12,'Regelaltersgrenze GRV'!$E$12,IF(YEAR(AH47)&lt;='Regelaltersgrenze GRV'!$B$13,'Regelaltersgrenze GRV'!$E$13,IF(YEAR(AH47)&lt;='Regelaltersgrenze GRV'!$B$14,'Regelaltersgrenze GRV'!$E$14,IF(YEAR(AH47)&lt;='Regelaltersgrenze GRV'!$B$15,'Regelaltersgrenze GRV'!$E$15,IF(YEAR(AH47)&lt;='Regelaltersgrenze GRV'!$B$16,'Regelaltersgrenze GRV'!$E$16,IF(YEAR(AH47)&lt;='Regelaltersgrenze GRV'!$B$17,'Regelaltersgrenze GRV'!$E$17,IF(YEAR(AH47)&lt;='Regelaltersgrenze GRV'!$B$18,'Regelaltersgrenze GRV'!$E$18,'Regelaltersgrenze GRV'!$E$19)))))))))))</f>
        <v>787</v>
      </c>
      <c r="AW47" s="145">
        <f t="shared" si="45"/>
        <v>23954</v>
      </c>
      <c r="AX47" s="143">
        <f t="shared" si="46"/>
        <v>31</v>
      </c>
      <c r="AY47" s="143">
        <f t="shared" si="47"/>
        <v>7</v>
      </c>
      <c r="AZ47" s="143">
        <f t="shared" si="48"/>
        <v>1965</v>
      </c>
      <c r="BA47" s="143">
        <v>1</v>
      </c>
      <c r="BB47" s="143">
        <f t="shared" si="49"/>
        <v>8</v>
      </c>
      <c r="BC47" s="143">
        <f t="shared" si="50"/>
        <v>1965</v>
      </c>
    </row>
    <row r="48" spans="1:55" s="131" customFormat="1" x14ac:dyDescent="0.25">
      <c r="A48" s="131">
        <v>9</v>
      </c>
      <c r="B48" s="139"/>
      <c r="C48" s="139"/>
      <c r="D48" s="139"/>
      <c r="E48" s="139"/>
      <c r="F48" s="139"/>
      <c r="G48" s="139"/>
      <c r="H48" s="140"/>
      <c r="I48" s="139" t="s">
        <v>40</v>
      </c>
      <c r="J48" s="135" t="s">
        <v>40</v>
      </c>
      <c r="K48" s="135" t="str">
        <f t="shared" si="51"/>
        <v/>
      </c>
      <c r="L48" s="139" t="str">
        <f t="shared" si="52"/>
        <v/>
      </c>
      <c r="M48" s="140" t="str">
        <f t="shared" si="53"/>
        <v/>
      </c>
      <c r="N48" s="139" t="str">
        <f t="shared" si="10"/>
        <v/>
      </c>
      <c r="O48" s="135" t="str">
        <f t="shared" si="11"/>
        <v/>
      </c>
      <c r="P48" s="135" t="str">
        <f t="shared" si="54"/>
        <v/>
      </c>
      <c r="Q48" s="139" t="str">
        <f t="shared" si="55"/>
        <v/>
      </c>
      <c r="R48" s="139" t="str">
        <f t="shared" si="23"/>
        <v/>
      </c>
      <c r="S48" s="139" t="str">
        <f t="shared" si="24"/>
        <v/>
      </c>
      <c r="T48" s="139" t="str">
        <f t="shared" si="25"/>
        <v/>
      </c>
      <c r="U48" s="244" t="str">
        <f t="shared" si="26"/>
        <v/>
      </c>
      <c r="V48" s="139" t="str">
        <f t="shared" si="56"/>
        <v/>
      </c>
      <c r="W48" s="139" t="str">
        <f t="shared" si="57"/>
        <v/>
      </c>
      <c r="X48" s="139" t="str">
        <f t="shared" si="4"/>
        <v/>
      </c>
      <c r="Y48" s="139" t="str">
        <f t="shared" si="58"/>
        <v/>
      </c>
      <c r="Z48" s="135" t="str">
        <f t="shared" si="5"/>
        <v/>
      </c>
      <c r="AA48" s="242" t="str">
        <f t="shared" si="6"/>
        <v/>
      </c>
      <c r="AB48" s="135" t="s">
        <v>40</v>
      </c>
      <c r="AC48" s="242" t="str">
        <f t="shared" si="7"/>
        <v/>
      </c>
      <c r="AD48" s="135"/>
      <c r="AE48" s="135"/>
      <c r="AG48" s="145" t="str">
        <f t="shared" si="30"/>
        <v/>
      </c>
      <c r="AH48" s="145">
        <f t="shared" si="31"/>
        <v>0</v>
      </c>
      <c r="AI48" s="150" t="str">
        <f t="shared" si="32"/>
        <v/>
      </c>
      <c r="AJ48" s="145" t="e">
        <f t="shared" si="33"/>
        <v>#VALUE!</v>
      </c>
      <c r="AK48" s="145" t="e">
        <f t="shared" si="34"/>
        <v>#VALUE!</v>
      </c>
      <c r="AL48" s="145">
        <f t="shared" si="35"/>
        <v>23955</v>
      </c>
      <c r="AM48" s="143" t="e">
        <f t="shared" si="36"/>
        <v>#VALUE!</v>
      </c>
      <c r="AN48" s="143" t="e">
        <f t="shared" si="37"/>
        <v>#VALUE!</v>
      </c>
      <c r="AO48" s="143" t="e">
        <f t="shared" si="38"/>
        <v>#VALUE!</v>
      </c>
      <c r="AP48" s="143">
        <f t="shared" si="39"/>
        <v>0</v>
      </c>
      <c r="AQ48" s="143">
        <f t="shared" si="40"/>
        <v>1</v>
      </c>
      <c r="AR48" s="143">
        <f t="shared" si="41"/>
        <v>1900</v>
      </c>
      <c r="AS48" s="150" t="e">
        <f t="shared" si="42"/>
        <v>#VALUE!</v>
      </c>
      <c r="AT48" s="143">
        <f t="shared" si="43"/>
        <v>2</v>
      </c>
      <c r="AU48" s="143" t="e">
        <f t="shared" si="44"/>
        <v>#VALUE!</v>
      </c>
      <c r="AV48" s="143">
        <f>IF(YEAR(AH48)&lt;='Regelaltersgrenze GRV'!$B$8,'Regelaltersgrenze GRV'!$E$8,IF(YEAR(AH48)&lt;='Regelaltersgrenze GRV'!$B$9,'Regelaltersgrenze GRV'!$E$9,IF(YEAR(AH48)&lt;='Regelaltersgrenze GRV'!$B$10,'Regelaltersgrenze GRV'!$E$10,IF(YEAR(AH48)&lt;='Regelaltersgrenze GRV'!$B$11,'Regelaltersgrenze GRV'!$E$11,IF(YEAR(AH48)&lt;='Regelaltersgrenze GRV'!$B$12,'Regelaltersgrenze GRV'!$E$12,IF(YEAR(AH48)&lt;='Regelaltersgrenze GRV'!$B$13,'Regelaltersgrenze GRV'!$E$13,IF(YEAR(AH48)&lt;='Regelaltersgrenze GRV'!$B$14,'Regelaltersgrenze GRV'!$E$14,IF(YEAR(AH48)&lt;='Regelaltersgrenze GRV'!$B$15,'Regelaltersgrenze GRV'!$E$15,IF(YEAR(AH48)&lt;='Regelaltersgrenze GRV'!$B$16,'Regelaltersgrenze GRV'!$E$16,IF(YEAR(AH48)&lt;='Regelaltersgrenze GRV'!$B$17,'Regelaltersgrenze GRV'!$E$17,IF(YEAR(AH48)&lt;='Regelaltersgrenze GRV'!$B$18,'Regelaltersgrenze GRV'!$E$18,'Regelaltersgrenze GRV'!$E$19)))))))))))</f>
        <v>787</v>
      </c>
      <c r="AW48" s="145">
        <f t="shared" si="45"/>
        <v>23954</v>
      </c>
      <c r="AX48" s="143">
        <f t="shared" si="46"/>
        <v>31</v>
      </c>
      <c r="AY48" s="143">
        <f t="shared" si="47"/>
        <v>7</v>
      </c>
      <c r="AZ48" s="143">
        <f t="shared" si="48"/>
        <v>1965</v>
      </c>
      <c r="BA48" s="143">
        <v>1</v>
      </c>
      <c r="BB48" s="143">
        <f t="shared" si="49"/>
        <v>8</v>
      </c>
      <c r="BC48" s="143">
        <f t="shared" si="50"/>
        <v>1965</v>
      </c>
    </row>
    <row r="49" spans="1:55" s="131" customFormat="1" x14ac:dyDescent="0.25">
      <c r="A49" s="131">
        <v>10</v>
      </c>
      <c r="B49" s="139"/>
      <c r="C49" s="139"/>
      <c r="D49" s="139"/>
      <c r="E49" s="139"/>
      <c r="F49" s="139"/>
      <c r="G49" s="139"/>
      <c r="H49" s="140"/>
      <c r="I49" s="139" t="s">
        <v>40</v>
      </c>
      <c r="J49" s="135" t="s">
        <v>40</v>
      </c>
      <c r="K49" s="135" t="str">
        <f t="shared" si="51"/>
        <v/>
      </c>
      <c r="L49" s="139" t="str">
        <f t="shared" si="52"/>
        <v/>
      </c>
      <c r="M49" s="140" t="str">
        <f t="shared" si="53"/>
        <v/>
      </c>
      <c r="N49" s="139" t="str">
        <f t="shared" si="10"/>
        <v/>
      </c>
      <c r="O49" s="135" t="str">
        <f t="shared" si="11"/>
        <v/>
      </c>
      <c r="P49" s="135" t="str">
        <f t="shared" si="54"/>
        <v/>
      </c>
      <c r="Q49" s="139" t="str">
        <f t="shared" si="55"/>
        <v/>
      </c>
      <c r="R49" s="139" t="str">
        <f t="shared" si="23"/>
        <v/>
      </c>
      <c r="S49" s="139" t="str">
        <f t="shared" si="24"/>
        <v/>
      </c>
      <c r="T49" s="139" t="str">
        <f t="shared" si="25"/>
        <v/>
      </c>
      <c r="U49" s="244" t="str">
        <f t="shared" si="26"/>
        <v/>
      </c>
      <c r="V49" s="139" t="str">
        <f t="shared" si="56"/>
        <v/>
      </c>
      <c r="W49" s="139" t="str">
        <f t="shared" si="57"/>
        <v/>
      </c>
      <c r="X49" s="139" t="str">
        <f t="shared" si="4"/>
        <v/>
      </c>
      <c r="Y49" s="139" t="str">
        <f t="shared" si="58"/>
        <v/>
      </c>
      <c r="Z49" s="135" t="str">
        <f t="shared" si="5"/>
        <v/>
      </c>
      <c r="AA49" s="242" t="str">
        <f t="shared" si="6"/>
        <v/>
      </c>
      <c r="AB49" s="135" t="s">
        <v>40</v>
      </c>
      <c r="AC49" s="242" t="str">
        <f t="shared" si="7"/>
        <v/>
      </c>
      <c r="AD49" s="135"/>
      <c r="AE49" s="135"/>
      <c r="AG49" s="145" t="str">
        <f t="shared" ref="AG49:AG112" si="59">M49</f>
        <v/>
      </c>
      <c r="AH49" s="145">
        <f t="shared" ref="AH49:AH112" si="60">H49</f>
        <v>0</v>
      </c>
      <c r="AI49" s="150" t="str">
        <f t="shared" ref="AI49:AI112" si="61">S49</f>
        <v/>
      </c>
      <c r="AJ49" s="145" t="e">
        <f t="shared" ref="AJ49:AJ112" si="62">DATE(AU49,AT49,1)</f>
        <v>#VALUE!</v>
      </c>
      <c r="AK49" s="145" t="e">
        <f t="shared" si="34"/>
        <v>#VALUE!</v>
      </c>
      <c r="AL49" s="145">
        <f t="shared" ref="AL49:AL112" si="63">DATE(BC49,BB49,1)</f>
        <v>23955</v>
      </c>
      <c r="AM49" s="143" t="e">
        <f t="shared" ref="AM49:AM112" si="64">DAY(AG49)</f>
        <v>#VALUE!</v>
      </c>
      <c r="AN49" s="143" t="e">
        <f t="shared" ref="AN49:AN112" si="65">MONTH(AG49)</f>
        <v>#VALUE!</v>
      </c>
      <c r="AO49" s="143" t="e">
        <f t="shared" ref="AO49:AO112" si="66">YEAR(AG49)</f>
        <v>#VALUE!</v>
      </c>
      <c r="AP49" s="143">
        <f t="shared" ref="AP49:AP112" si="67">DAY(AH49)</f>
        <v>0</v>
      </c>
      <c r="AQ49" s="143">
        <f t="shared" ref="AQ49:AQ112" si="68">MONTH(AH49)</f>
        <v>1</v>
      </c>
      <c r="AR49" s="143">
        <f t="shared" ref="AR49:AR112" si="69">YEAR(AH49)</f>
        <v>1900</v>
      </c>
      <c r="AS49" s="150" t="e">
        <f t="shared" ref="AS49:AS112" si="70">AR49+AI49</f>
        <v>#VALUE!</v>
      </c>
      <c r="AT49" s="143">
        <f t="shared" ref="AT49:AT112" si="71">IF(AP49=1,AQ49,IF(AQ49=12,1,AQ49+1))</f>
        <v>2</v>
      </c>
      <c r="AU49" s="143" t="e">
        <f t="shared" si="44"/>
        <v>#VALUE!</v>
      </c>
      <c r="AV49" s="143">
        <f>IF(YEAR(AH49)&lt;='Regelaltersgrenze GRV'!$B$8,'Regelaltersgrenze GRV'!$E$8,IF(YEAR(AH49)&lt;='Regelaltersgrenze GRV'!$B$9,'Regelaltersgrenze GRV'!$E$9,IF(YEAR(AH49)&lt;='Regelaltersgrenze GRV'!$B$10,'Regelaltersgrenze GRV'!$E$10,IF(YEAR(AH49)&lt;='Regelaltersgrenze GRV'!$B$11,'Regelaltersgrenze GRV'!$E$11,IF(YEAR(AH49)&lt;='Regelaltersgrenze GRV'!$B$12,'Regelaltersgrenze GRV'!$E$12,IF(YEAR(AH49)&lt;='Regelaltersgrenze GRV'!$B$13,'Regelaltersgrenze GRV'!$E$13,IF(YEAR(AH49)&lt;='Regelaltersgrenze GRV'!$B$14,'Regelaltersgrenze GRV'!$E$14,IF(YEAR(AH49)&lt;='Regelaltersgrenze GRV'!$B$15,'Regelaltersgrenze GRV'!$E$15,IF(YEAR(AH49)&lt;='Regelaltersgrenze GRV'!$B$16,'Regelaltersgrenze GRV'!$E$16,IF(YEAR(AH49)&lt;='Regelaltersgrenze GRV'!$B$17,'Regelaltersgrenze GRV'!$E$17,IF(YEAR(AH49)&lt;='Regelaltersgrenze GRV'!$B$18,'Regelaltersgrenze GRV'!$E$18,'Regelaltersgrenze GRV'!$E$19)))))))))))</f>
        <v>787</v>
      </c>
      <c r="AW49" s="145">
        <f t="shared" ref="AW49:AW112" si="72">EDATE(AH49,AV49)</f>
        <v>23954</v>
      </c>
      <c r="AX49" s="143">
        <f t="shared" si="46"/>
        <v>31</v>
      </c>
      <c r="AY49" s="143">
        <f t="shared" ref="AY49:AY112" si="73">MONTH(AW49)</f>
        <v>7</v>
      </c>
      <c r="AZ49" s="143">
        <f t="shared" ref="AZ49:AZ112" si="74">YEAR(AW49)</f>
        <v>1965</v>
      </c>
      <c r="BA49" s="143">
        <v>1</v>
      </c>
      <c r="BB49" s="143">
        <f t="shared" ref="BB49:BB112" si="75">IF(AX49=1,AY49,IF(AY49=12,1,AY49+1))</f>
        <v>8</v>
      </c>
      <c r="BC49" s="143">
        <f t="shared" si="50"/>
        <v>1965</v>
      </c>
    </row>
    <row r="50" spans="1:55" s="131" customFormat="1" x14ac:dyDescent="0.25">
      <c r="A50" s="131">
        <v>11</v>
      </c>
      <c r="B50" s="139"/>
      <c r="C50" s="139"/>
      <c r="D50" s="139"/>
      <c r="E50" s="139"/>
      <c r="F50" s="139"/>
      <c r="G50" s="139"/>
      <c r="H50" s="140"/>
      <c r="I50" s="139" t="s">
        <v>40</v>
      </c>
      <c r="J50" s="135" t="s">
        <v>40</v>
      </c>
      <c r="K50" s="135" t="str">
        <f t="shared" si="51"/>
        <v/>
      </c>
      <c r="L50" s="139" t="str">
        <f t="shared" si="52"/>
        <v/>
      </c>
      <c r="M50" s="140" t="str">
        <f t="shared" si="53"/>
        <v/>
      </c>
      <c r="N50" s="139" t="str">
        <f t="shared" si="10"/>
        <v/>
      </c>
      <c r="O50" s="135" t="str">
        <f t="shared" si="11"/>
        <v/>
      </c>
      <c r="P50" s="135" t="str">
        <f t="shared" si="54"/>
        <v/>
      </c>
      <c r="Q50" s="139" t="str">
        <f t="shared" si="55"/>
        <v/>
      </c>
      <c r="R50" s="139" t="str">
        <f t="shared" si="23"/>
        <v/>
      </c>
      <c r="S50" s="139" t="str">
        <f t="shared" si="24"/>
        <v/>
      </c>
      <c r="T50" s="139" t="str">
        <f t="shared" si="25"/>
        <v/>
      </c>
      <c r="U50" s="244" t="str">
        <f t="shared" si="26"/>
        <v/>
      </c>
      <c r="V50" s="139" t="str">
        <f t="shared" si="56"/>
        <v/>
      </c>
      <c r="W50" s="139" t="str">
        <f t="shared" si="57"/>
        <v/>
      </c>
      <c r="X50" s="139" t="str">
        <f t="shared" si="4"/>
        <v/>
      </c>
      <c r="Y50" s="139" t="str">
        <f t="shared" si="58"/>
        <v/>
      </c>
      <c r="Z50" s="135" t="str">
        <f t="shared" si="5"/>
        <v/>
      </c>
      <c r="AA50" s="242" t="str">
        <f t="shared" si="6"/>
        <v/>
      </c>
      <c r="AB50" s="135" t="s">
        <v>40</v>
      </c>
      <c r="AC50" s="242" t="str">
        <f t="shared" si="7"/>
        <v/>
      </c>
      <c r="AD50" s="135"/>
      <c r="AE50" s="135"/>
      <c r="AG50" s="145" t="str">
        <f t="shared" si="59"/>
        <v/>
      </c>
      <c r="AH50" s="145">
        <f t="shared" si="60"/>
        <v>0</v>
      </c>
      <c r="AI50" s="150" t="str">
        <f t="shared" si="61"/>
        <v/>
      </c>
      <c r="AJ50" s="145" t="e">
        <f t="shared" si="62"/>
        <v>#VALUE!</v>
      </c>
      <c r="AK50" s="145" t="e">
        <f t="shared" si="34"/>
        <v>#VALUE!</v>
      </c>
      <c r="AL50" s="145">
        <f t="shared" si="63"/>
        <v>23955</v>
      </c>
      <c r="AM50" s="143" t="e">
        <f t="shared" si="64"/>
        <v>#VALUE!</v>
      </c>
      <c r="AN50" s="143" t="e">
        <f t="shared" si="65"/>
        <v>#VALUE!</v>
      </c>
      <c r="AO50" s="143" t="e">
        <f t="shared" si="66"/>
        <v>#VALUE!</v>
      </c>
      <c r="AP50" s="143">
        <f t="shared" si="67"/>
        <v>0</v>
      </c>
      <c r="AQ50" s="143">
        <f t="shared" si="68"/>
        <v>1</v>
      </c>
      <c r="AR50" s="143">
        <f t="shared" si="69"/>
        <v>1900</v>
      </c>
      <c r="AS50" s="150" t="e">
        <f t="shared" si="70"/>
        <v>#VALUE!</v>
      </c>
      <c r="AT50" s="143">
        <f t="shared" si="71"/>
        <v>2</v>
      </c>
      <c r="AU50" s="143" t="e">
        <f t="shared" si="44"/>
        <v>#VALUE!</v>
      </c>
      <c r="AV50" s="143">
        <f>IF(YEAR(AH50)&lt;='Regelaltersgrenze GRV'!$B$8,'Regelaltersgrenze GRV'!$E$8,IF(YEAR(AH50)&lt;='Regelaltersgrenze GRV'!$B$9,'Regelaltersgrenze GRV'!$E$9,IF(YEAR(AH50)&lt;='Regelaltersgrenze GRV'!$B$10,'Regelaltersgrenze GRV'!$E$10,IF(YEAR(AH50)&lt;='Regelaltersgrenze GRV'!$B$11,'Regelaltersgrenze GRV'!$E$11,IF(YEAR(AH50)&lt;='Regelaltersgrenze GRV'!$B$12,'Regelaltersgrenze GRV'!$E$12,IF(YEAR(AH50)&lt;='Regelaltersgrenze GRV'!$B$13,'Regelaltersgrenze GRV'!$E$13,IF(YEAR(AH50)&lt;='Regelaltersgrenze GRV'!$B$14,'Regelaltersgrenze GRV'!$E$14,IF(YEAR(AH50)&lt;='Regelaltersgrenze GRV'!$B$15,'Regelaltersgrenze GRV'!$E$15,IF(YEAR(AH50)&lt;='Regelaltersgrenze GRV'!$B$16,'Regelaltersgrenze GRV'!$E$16,IF(YEAR(AH50)&lt;='Regelaltersgrenze GRV'!$B$17,'Regelaltersgrenze GRV'!$E$17,IF(YEAR(AH50)&lt;='Regelaltersgrenze GRV'!$B$18,'Regelaltersgrenze GRV'!$E$18,'Regelaltersgrenze GRV'!$E$19)))))))))))</f>
        <v>787</v>
      </c>
      <c r="AW50" s="145">
        <f t="shared" si="72"/>
        <v>23954</v>
      </c>
      <c r="AX50" s="143">
        <f t="shared" si="46"/>
        <v>31</v>
      </c>
      <c r="AY50" s="143">
        <f t="shared" si="73"/>
        <v>7</v>
      </c>
      <c r="AZ50" s="143">
        <f t="shared" si="74"/>
        <v>1965</v>
      </c>
      <c r="BA50" s="143">
        <v>1</v>
      </c>
      <c r="BB50" s="143">
        <f t="shared" si="75"/>
        <v>8</v>
      </c>
      <c r="BC50" s="143">
        <f t="shared" si="50"/>
        <v>1965</v>
      </c>
    </row>
    <row r="51" spans="1:55" s="131" customFormat="1" x14ac:dyDescent="0.25">
      <c r="A51" s="131">
        <v>12</v>
      </c>
      <c r="B51" s="139"/>
      <c r="C51" s="139"/>
      <c r="D51" s="139"/>
      <c r="E51" s="139"/>
      <c r="F51" s="139"/>
      <c r="G51" s="139"/>
      <c r="H51" s="140"/>
      <c r="I51" s="139" t="s">
        <v>40</v>
      </c>
      <c r="J51" s="135" t="s">
        <v>40</v>
      </c>
      <c r="K51" s="135" t="str">
        <f t="shared" si="51"/>
        <v/>
      </c>
      <c r="L51" s="139" t="str">
        <f t="shared" si="52"/>
        <v/>
      </c>
      <c r="M51" s="140" t="str">
        <f t="shared" si="53"/>
        <v/>
      </c>
      <c r="N51" s="139" t="str">
        <f t="shared" si="10"/>
        <v/>
      </c>
      <c r="O51" s="135" t="str">
        <f t="shared" si="11"/>
        <v/>
      </c>
      <c r="P51" s="135" t="str">
        <f t="shared" si="54"/>
        <v/>
      </c>
      <c r="Q51" s="139" t="str">
        <f t="shared" si="55"/>
        <v/>
      </c>
      <c r="R51" s="139" t="str">
        <f t="shared" ref="R51:R108" si="76">IF(B51&lt;&gt;"",IF($F$28="nein","nein",IF(OR(Q51=0,Q51=""),"ja","bitte zwischen RGZ und TFL wählen")),"")</f>
        <v/>
      </c>
      <c r="S51" s="139" t="str">
        <f t="shared" si="24"/>
        <v/>
      </c>
      <c r="T51" s="139" t="str">
        <f t="shared" si="25"/>
        <v/>
      </c>
      <c r="U51" s="244" t="str">
        <f t="shared" si="26"/>
        <v/>
      </c>
      <c r="V51" s="139" t="str">
        <f t="shared" si="56"/>
        <v/>
      </c>
      <c r="W51" s="139" t="str">
        <f t="shared" si="57"/>
        <v/>
      </c>
      <c r="X51" s="139" t="str">
        <f t="shared" si="4"/>
        <v/>
      </c>
      <c r="Y51" s="139" t="str">
        <f t="shared" si="58"/>
        <v/>
      </c>
      <c r="Z51" s="135" t="str">
        <f t="shared" si="5"/>
        <v/>
      </c>
      <c r="AA51" s="242" t="str">
        <f t="shared" si="6"/>
        <v/>
      </c>
      <c r="AB51" s="135" t="s">
        <v>40</v>
      </c>
      <c r="AC51" s="242" t="str">
        <f t="shared" si="7"/>
        <v/>
      </c>
      <c r="AD51" s="135"/>
      <c r="AE51" s="135"/>
      <c r="AG51" s="145" t="str">
        <f t="shared" si="59"/>
        <v/>
      </c>
      <c r="AH51" s="145">
        <f t="shared" si="60"/>
        <v>0</v>
      </c>
      <c r="AI51" s="150" t="str">
        <f t="shared" si="61"/>
        <v/>
      </c>
      <c r="AJ51" s="145" t="e">
        <f t="shared" si="62"/>
        <v>#VALUE!</v>
      </c>
      <c r="AK51" s="145" t="e">
        <f t="shared" si="34"/>
        <v>#VALUE!</v>
      </c>
      <c r="AL51" s="145">
        <f t="shared" si="63"/>
        <v>23955</v>
      </c>
      <c r="AM51" s="143" t="e">
        <f t="shared" si="64"/>
        <v>#VALUE!</v>
      </c>
      <c r="AN51" s="143" t="e">
        <f t="shared" si="65"/>
        <v>#VALUE!</v>
      </c>
      <c r="AO51" s="143" t="e">
        <f t="shared" si="66"/>
        <v>#VALUE!</v>
      </c>
      <c r="AP51" s="143">
        <f t="shared" si="67"/>
        <v>0</v>
      </c>
      <c r="AQ51" s="143">
        <f t="shared" si="68"/>
        <v>1</v>
      </c>
      <c r="AR51" s="143">
        <f t="shared" si="69"/>
        <v>1900</v>
      </c>
      <c r="AS51" s="150" t="e">
        <f t="shared" si="70"/>
        <v>#VALUE!</v>
      </c>
      <c r="AT51" s="143">
        <f t="shared" si="71"/>
        <v>2</v>
      </c>
      <c r="AU51" s="143" t="e">
        <f t="shared" si="44"/>
        <v>#VALUE!</v>
      </c>
      <c r="AV51" s="143">
        <f>IF(YEAR(AH51)&lt;='Regelaltersgrenze GRV'!$B$8,'Regelaltersgrenze GRV'!$E$8,IF(YEAR(AH51)&lt;='Regelaltersgrenze GRV'!$B$9,'Regelaltersgrenze GRV'!$E$9,IF(YEAR(AH51)&lt;='Regelaltersgrenze GRV'!$B$10,'Regelaltersgrenze GRV'!$E$10,IF(YEAR(AH51)&lt;='Regelaltersgrenze GRV'!$B$11,'Regelaltersgrenze GRV'!$E$11,IF(YEAR(AH51)&lt;='Regelaltersgrenze GRV'!$B$12,'Regelaltersgrenze GRV'!$E$12,IF(YEAR(AH51)&lt;='Regelaltersgrenze GRV'!$B$13,'Regelaltersgrenze GRV'!$E$13,IF(YEAR(AH51)&lt;='Regelaltersgrenze GRV'!$B$14,'Regelaltersgrenze GRV'!$E$14,IF(YEAR(AH51)&lt;='Regelaltersgrenze GRV'!$B$15,'Regelaltersgrenze GRV'!$E$15,IF(YEAR(AH51)&lt;='Regelaltersgrenze GRV'!$B$16,'Regelaltersgrenze GRV'!$E$16,IF(YEAR(AH51)&lt;='Regelaltersgrenze GRV'!$B$17,'Regelaltersgrenze GRV'!$E$17,IF(YEAR(AH51)&lt;='Regelaltersgrenze GRV'!$B$18,'Regelaltersgrenze GRV'!$E$18,'Regelaltersgrenze GRV'!$E$19)))))))))))</f>
        <v>787</v>
      </c>
      <c r="AW51" s="145">
        <f t="shared" si="72"/>
        <v>23954</v>
      </c>
      <c r="AX51" s="143">
        <f t="shared" si="46"/>
        <v>31</v>
      </c>
      <c r="AY51" s="143">
        <f t="shared" si="73"/>
        <v>7</v>
      </c>
      <c r="AZ51" s="143">
        <f t="shared" si="74"/>
        <v>1965</v>
      </c>
      <c r="BA51" s="143">
        <v>1</v>
      </c>
      <c r="BB51" s="143">
        <f t="shared" si="75"/>
        <v>8</v>
      </c>
      <c r="BC51" s="143">
        <f t="shared" si="50"/>
        <v>1965</v>
      </c>
    </row>
    <row r="52" spans="1:55" s="131" customFormat="1" x14ac:dyDescent="0.25">
      <c r="A52" s="131">
        <v>13</v>
      </c>
      <c r="B52" s="139"/>
      <c r="C52" s="139"/>
      <c r="D52" s="139"/>
      <c r="E52" s="139"/>
      <c r="F52" s="139"/>
      <c r="G52" s="139"/>
      <c r="H52" s="140"/>
      <c r="I52" s="139" t="s">
        <v>40</v>
      </c>
      <c r="J52" s="135" t="s">
        <v>40</v>
      </c>
      <c r="K52" s="135" t="str">
        <f t="shared" si="51"/>
        <v/>
      </c>
      <c r="L52" s="139" t="str">
        <f t="shared" ref="L52:L115" si="77">IF(B52&lt;&gt;"",$F$21,"")</f>
        <v/>
      </c>
      <c r="M52" s="140" t="str">
        <f t="shared" ref="M52:M115" si="78">IF(B52&lt;&gt;"",IF($F$24&lt;&gt;"",$F$24,""),"")</f>
        <v/>
      </c>
      <c r="N52" s="139" t="str">
        <f t="shared" si="10"/>
        <v/>
      </c>
      <c r="O52" s="135" t="str">
        <f t="shared" si="11"/>
        <v/>
      </c>
      <c r="P52" s="135" t="str">
        <f t="shared" si="54"/>
        <v/>
      </c>
      <c r="Q52" s="139" t="str">
        <f t="shared" si="55"/>
        <v/>
      </c>
      <c r="R52" s="139" t="str">
        <f t="shared" si="76"/>
        <v/>
      </c>
      <c r="S52" s="139" t="str">
        <f t="shared" si="24"/>
        <v/>
      </c>
      <c r="T52" s="139" t="str">
        <f t="shared" si="25"/>
        <v/>
      </c>
      <c r="U52" s="244" t="str">
        <f t="shared" si="26"/>
        <v/>
      </c>
      <c r="V52" s="139" t="str">
        <f t="shared" si="56"/>
        <v/>
      </c>
      <c r="W52" s="139" t="str">
        <f t="shared" si="57"/>
        <v/>
      </c>
      <c r="X52" s="139" t="str">
        <f t="shared" si="4"/>
        <v/>
      </c>
      <c r="Y52" s="139" t="str">
        <f t="shared" si="58"/>
        <v/>
      </c>
      <c r="Z52" s="135" t="str">
        <f t="shared" si="5"/>
        <v/>
      </c>
      <c r="AA52" s="242" t="str">
        <f t="shared" si="6"/>
        <v/>
      </c>
      <c r="AB52" s="135" t="s">
        <v>40</v>
      </c>
      <c r="AC52" s="242" t="str">
        <f t="shared" si="7"/>
        <v/>
      </c>
      <c r="AD52" s="135"/>
      <c r="AE52" s="135"/>
      <c r="AG52" s="145" t="str">
        <f t="shared" si="59"/>
        <v/>
      </c>
      <c r="AH52" s="145">
        <f t="shared" si="60"/>
        <v>0</v>
      </c>
      <c r="AI52" s="150" t="str">
        <f t="shared" si="61"/>
        <v/>
      </c>
      <c r="AJ52" s="145" t="e">
        <f t="shared" si="62"/>
        <v>#VALUE!</v>
      </c>
      <c r="AK52" s="145" t="e">
        <f t="shared" si="34"/>
        <v>#VALUE!</v>
      </c>
      <c r="AL52" s="145">
        <f t="shared" si="63"/>
        <v>23955</v>
      </c>
      <c r="AM52" s="143" t="e">
        <f t="shared" si="64"/>
        <v>#VALUE!</v>
      </c>
      <c r="AN52" s="143" t="e">
        <f t="shared" si="65"/>
        <v>#VALUE!</v>
      </c>
      <c r="AO52" s="143" t="e">
        <f t="shared" si="66"/>
        <v>#VALUE!</v>
      </c>
      <c r="AP52" s="143">
        <f t="shared" si="67"/>
        <v>0</v>
      </c>
      <c r="AQ52" s="143">
        <f t="shared" si="68"/>
        <v>1</v>
      </c>
      <c r="AR52" s="143">
        <f t="shared" si="69"/>
        <v>1900</v>
      </c>
      <c r="AS52" s="150" t="e">
        <f t="shared" si="70"/>
        <v>#VALUE!</v>
      </c>
      <c r="AT52" s="143">
        <f t="shared" si="71"/>
        <v>2</v>
      </c>
      <c r="AU52" s="143" t="e">
        <f t="shared" si="44"/>
        <v>#VALUE!</v>
      </c>
      <c r="AV52" s="143">
        <f>IF(YEAR(AH52)&lt;='Regelaltersgrenze GRV'!$B$8,'Regelaltersgrenze GRV'!$E$8,IF(YEAR(AH52)&lt;='Regelaltersgrenze GRV'!$B$9,'Regelaltersgrenze GRV'!$E$9,IF(YEAR(AH52)&lt;='Regelaltersgrenze GRV'!$B$10,'Regelaltersgrenze GRV'!$E$10,IF(YEAR(AH52)&lt;='Regelaltersgrenze GRV'!$B$11,'Regelaltersgrenze GRV'!$E$11,IF(YEAR(AH52)&lt;='Regelaltersgrenze GRV'!$B$12,'Regelaltersgrenze GRV'!$E$12,IF(YEAR(AH52)&lt;='Regelaltersgrenze GRV'!$B$13,'Regelaltersgrenze GRV'!$E$13,IF(YEAR(AH52)&lt;='Regelaltersgrenze GRV'!$B$14,'Regelaltersgrenze GRV'!$E$14,IF(YEAR(AH52)&lt;='Regelaltersgrenze GRV'!$B$15,'Regelaltersgrenze GRV'!$E$15,IF(YEAR(AH52)&lt;='Regelaltersgrenze GRV'!$B$16,'Regelaltersgrenze GRV'!$E$16,IF(YEAR(AH52)&lt;='Regelaltersgrenze GRV'!$B$17,'Regelaltersgrenze GRV'!$E$17,IF(YEAR(AH52)&lt;='Regelaltersgrenze GRV'!$B$18,'Regelaltersgrenze GRV'!$E$18,'Regelaltersgrenze GRV'!$E$19)))))))))))</f>
        <v>787</v>
      </c>
      <c r="AW52" s="145">
        <f t="shared" si="72"/>
        <v>23954</v>
      </c>
      <c r="AX52" s="143">
        <f t="shared" si="46"/>
        <v>31</v>
      </c>
      <c r="AY52" s="143">
        <f t="shared" si="73"/>
        <v>7</v>
      </c>
      <c r="AZ52" s="143">
        <f t="shared" si="74"/>
        <v>1965</v>
      </c>
      <c r="BA52" s="143">
        <v>1</v>
      </c>
      <c r="BB52" s="143">
        <f t="shared" si="75"/>
        <v>8</v>
      </c>
      <c r="BC52" s="143">
        <f t="shared" si="50"/>
        <v>1965</v>
      </c>
    </row>
    <row r="53" spans="1:55" s="131" customFormat="1" x14ac:dyDescent="0.25">
      <c r="A53" s="131">
        <v>14</v>
      </c>
      <c r="B53" s="139"/>
      <c r="C53" s="139"/>
      <c r="D53" s="139"/>
      <c r="E53" s="139"/>
      <c r="F53" s="139"/>
      <c r="G53" s="139"/>
      <c r="H53" s="140"/>
      <c r="I53" s="139" t="s">
        <v>40</v>
      </c>
      <c r="J53" s="135" t="s">
        <v>40</v>
      </c>
      <c r="K53" s="135" t="str">
        <f t="shared" si="51"/>
        <v/>
      </c>
      <c r="L53" s="139" t="str">
        <f t="shared" si="77"/>
        <v/>
      </c>
      <c r="M53" s="140" t="str">
        <f t="shared" si="78"/>
        <v/>
      </c>
      <c r="N53" s="139" t="str">
        <f t="shared" si="10"/>
        <v/>
      </c>
      <c r="O53" s="135" t="str">
        <f t="shared" si="11"/>
        <v/>
      </c>
      <c r="P53" s="135" t="str">
        <f t="shared" si="54"/>
        <v/>
      </c>
      <c r="Q53" s="139" t="str">
        <f t="shared" si="55"/>
        <v/>
      </c>
      <c r="R53" s="139" t="str">
        <f t="shared" si="76"/>
        <v/>
      </c>
      <c r="S53" s="139" t="str">
        <f t="shared" si="24"/>
        <v/>
      </c>
      <c r="T53" s="139" t="str">
        <f t="shared" si="25"/>
        <v/>
      </c>
      <c r="U53" s="244" t="str">
        <f t="shared" si="26"/>
        <v/>
      </c>
      <c r="V53" s="139" t="str">
        <f t="shared" si="56"/>
        <v/>
      </c>
      <c r="W53" s="139" t="str">
        <f t="shared" si="57"/>
        <v/>
      </c>
      <c r="X53" s="139" t="str">
        <f t="shared" si="4"/>
        <v/>
      </c>
      <c r="Y53" s="139" t="str">
        <f t="shared" si="58"/>
        <v/>
      </c>
      <c r="Z53" s="135" t="str">
        <f t="shared" si="5"/>
        <v/>
      </c>
      <c r="AA53" s="242" t="str">
        <f t="shared" si="6"/>
        <v/>
      </c>
      <c r="AB53" s="135" t="s">
        <v>40</v>
      </c>
      <c r="AC53" s="242" t="str">
        <f t="shared" si="7"/>
        <v/>
      </c>
      <c r="AD53" s="135"/>
      <c r="AE53" s="135"/>
      <c r="AG53" s="145" t="str">
        <f t="shared" si="59"/>
        <v/>
      </c>
      <c r="AH53" s="145">
        <f t="shared" si="60"/>
        <v>0</v>
      </c>
      <c r="AI53" s="150" t="str">
        <f t="shared" si="61"/>
        <v/>
      </c>
      <c r="AJ53" s="145" t="e">
        <f t="shared" si="62"/>
        <v>#VALUE!</v>
      </c>
      <c r="AK53" s="145" t="e">
        <f t="shared" si="34"/>
        <v>#VALUE!</v>
      </c>
      <c r="AL53" s="145">
        <f t="shared" si="63"/>
        <v>23955</v>
      </c>
      <c r="AM53" s="143" t="e">
        <f t="shared" si="64"/>
        <v>#VALUE!</v>
      </c>
      <c r="AN53" s="143" t="e">
        <f t="shared" si="65"/>
        <v>#VALUE!</v>
      </c>
      <c r="AO53" s="143" t="e">
        <f t="shared" si="66"/>
        <v>#VALUE!</v>
      </c>
      <c r="AP53" s="143">
        <f t="shared" si="67"/>
        <v>0</v>
      </c>
      <c r="AQ53" s="143">
        <f t="shared" si="68"/>
        <v>1</v>
      </c>
      <c r="AR53" s="143">
        <f t="shared" si="69"/>
        <v>1900</v>
      </c>
      <c r="AS53" s="150" t="e">
        <f t="shared" si="70"/>
        <v>#VALUE!</v>
      </c>
      <c r="AT53" s="143">
        <f t="shared" si="71"/>
        <v>2</v>
      </c>
      <c r="AU53" s="143" t="e">
        <f t="shared" si="44"/>
        <v>#VALUE!</v>
      </c>
      <c r="AV53" s="143">
        <f>IF(YEAR(AH53)&lt;='Regelaltersgrenze GRV'!$B$8,'Regelaltersgrenze GRV'!$E$8,IF(YEAR(AH53)&lt;='Regelaltersgrenze GRV'!$B$9,'Regelaltersgrenze GRV'!$E$9,IF(YEAR(AH53)&lt;='Regelaltersgrenze GRV'!$B$10,'Regelaltersgrenze GRV'!$E$10,IF(YEAR(AH53)&lt;='Regelaltersgrenze GRV'!$B$11,'Regelaltersgrenze GRV'!$E$11,IF(YEAR(AH53)&lt;='Regelaltersgrenze GRV'!$B$12,'Regelaltersgrenze GRV'!$E$12,IF(YEAR(AH53)&lt;='Regelaltersgrenze GRV'!$B$13,'Regelaltersgrenze GRV'!$E$13,IF(YEAR(AH53)&lt;='Regelaltersgrenze GRV'!$B$14,'Regelaltersgrenze GRV'!$E$14,IF(YEAR(AH53)&lt;='Regelaltersgrenze GRV'!$B$15,'Regelaltersgrenze GRV'!$E$15,IF(YEAR(AH53)&lt;='Regelaltersgrenze GRV'!$B$16,'Regelaltersgrenze GRV'!$E$16,IF(YEAR(AH53)&lt;='Regelaltersgrenze GRV'!$B$17,'Regelaltersgrenze GRV'!$E$17,IF(YEAR(AH53)&lt;='Regelaltersgrenze GRV'!$B$18,'Regelaltersgrenze GRV'!$E$18,'Regelaltersgrenze GRV'!$E$19)))))))))))</f>
        <v>787</v>
      </c>
      <c r="AW53" s="145">
        <f t="shared" si="72"/>
        <v>23954</v>
      </c>
      <c r="AX53" s="143">
        <f t="shared" si="46"/>
        <v>31</v>
      </c>
      <c r="AY53" s="143">
        <f t="shared" si="73"/>
        <v>7</v>
      </c>
      <c r="AZ53" s="143">
        <f t="shared" si="74"/>
        <v>1965</v>
      </c>
      <c r="BA53" s="143">
        <v>1</v>
      </c>
      <c r="BB53" s="143">
        <f t="shared" si="75"/>
        <v>8</v>
      </c>
      <c r="BC53" s="143">
        <f t="shared" si="50"/>
        <v>1965</v>
      </c>
    </row>
    <row r="54" spans="1:55" s="131" customFormat="1" x14ac:dyDescent="0.25">
      <c r="A54" s="131">
        <v>15</v>
      </c>
      <c r="B54" s="139"/>
      <c r="C54" s="139"/>
      <c r="D54" s="139"/>
      <c r="E54" s="139"/>
      <c r="F54" s="139"/>
      <c r="G54" s="139"/>
      <c r="H54" s="140"/>
      <c r="I54" s="139" t="s">
        <v>40</v>
      </c>
      <c r="J54" s="135" t="s">
        <v>40</v>
      </c>
      <c r="K54" s="135" t="str">
        <f t="shared" si="51"/>
        <v/>
      </c>
      <c r="L54" s="139" t="str">
        <f t="shared" si="77"/>
        <v/>
      </c>
      <c r="M54" s="140" t="str">
        <f t="shared" si="78"/>
        <v/>
      </c>
      <c r="N54" s="139" t="str">
        <f t="shared" si="10"/>
        <v/>
      </c>
      <c r="O54" s="135" t="str">
        <f t="shared" si="11"/>
        <v/>
      </c>
      <c r="P54" s="135" t="str">
        <f t="shared" si="54"/>
        <v/>
      </c>
      <c r="Q54" s="139" t="str">
        <f t="shared" si="55"/>
        <v/>
      </c>
      <c r="R54" s="139" t="str">
        <f t="shared" si="76"/>
        <v/>
      </c>
      <c r="S54" s="139" t="str">
        <f t="shared" si="24"/>
        <v/>
      </c>
      <c r="T54" s="139" t="str">
        <f t="shared" si="25"/>
        <v/>
      </c>
      <c r="U54" s="244" t="str">
        <f t="shared" si="26"/>
        <v/>
      </c>
      <c r="V54" s="139" t="str">
        <f t="shared" si="56"/>
        <v/>
      </c>
      <c r="W54" s="139" t="str">
        <f t="shared" si="57"/>
        <v/>
      </c>
      <c r="X54" s="139" t="str">
        <f t="shared" si="4"/>
        <v/>
      </c>
      <c r="Y54" s="139" t="str">
        <f t="shared" si="58"/>
        <v/>
      </c>
      <c r="Z54" s="135" t="str">
        <f t="shared" si="5"/>
        <v/>
      </c>
      <c r="AA54" s="242" t="str">
        <f t="shared" si="6"/>
        <v/>
      </c>
      <c r="AB54" s="135" t="s">
        <v>40</v>
      </c>
      <c r="AC54" s="242" t="str">
        <f t="shared" si="7"/>
        <v/>
      </c>
      <c r="AD54" s="135"/>
      <c r="AE54" s="135"/>
      <c r="AG54" s="145" t="str">
        <f t="shared" si="59"/>
        <v/>
      </c>
      <c r="AH54" s="145">
        <f t="shared" si="60"/>
        <v>0</v>
      </c>
      <c r="AI54" s="150" t="str">
        <f t="shared" si="61"/>
        <v/>
      </c>
      <c r="AJ54" s="145" t="e">
        <f t="shared" si="62"/>
        <v>#VALUE!</v>
      </c>
      <c r="AK54" s="145" t="e">
        <f t="shared" si="34"/>
        <v>#VALUE!</v>
      </c>
      <c r="AL54" s="145">
        <f t="shared" si="63"/>
        <v>23955</v>
      </c>
      <c r="AM54" s="143" t="e">
        <f t="shared" si="64"/>
        <v>#VALUE!</v>
      </c>
      <c r="AN54" s="143" t="e">
        <f t="shared" si="65"/>
        <v>#VALUE!</v>
      </c>
      <c r="AO54" s="143" t="e">
        <f t="shared" si="66"/>
        <v>#VALUE!</v>
      </c>
      <c r="AP54" s="143">
        <f t="shared" si="67"/>
        <v>0</v>
      </c>
      <c r="AQ54" s="143">
        <f t="shared" si="68"/>
        <v>1</v>
      </c>
      <c r="AR54" s="143">
        <f t="shared" si="69"/>
        <v>1900</v>
      </c>
      <c r="AS54" s="150" t="e">
        <f t="shared" si="70"/>
        <v>#VALUE!</v>
      </c>
      <c r="AT54" s="143">
        <f t="shared" si="71"/>
        <v>2</v>
      </c>
      <c r="AU54" s="143" t="e">
        <f t="shared" si="44"/>
        <v>#VALUE!</v>
      </c>
      <c r="AV54" s="143">
        <f>IF(YEAR(AH54)&lt;='Regelaltersgrenze GRV'!$B$8,'Regelaltersgrenze GRV'!$E$8,IF(YEAR(AH54)&lt;='Regelaltersgrenze GRV'!$B$9,'Regelaltersgrenze GRV'!$E$9,IF(YEAR(AH54)&lt;='Regelaltersgrenze GRV'!$B$10,'Regelaltersgrenze GRV'!$E$10,IF(YEAR(AH54)&lt;='Regelaltersgrenze GRV'!$B$11,'Regelaltersgrenze GRV'!$E$11,IF(YEAR(AH54)&lt;='Regelaltersgrenze GRV'!$B$12,'Regelaltersgrenze GRV'!$E$12,IF(YEAR(AH54)&lt;='Regelaltersgrenze GRV'!$B$13,'Regelaltersgrenze GRV'!$E$13,IF(YEAR(AH54)&lt;='Regelaltersgrenze GRV'!$B$14,'Regelaltersgrenze GRV'!$E$14,IF(YEAR(AH54)&lt;='Regelaltersgrenze GRV'!$B$15,'Regelaltersgrenze GRV'!$E$15,IF(YEAR(AH54)&lt;='Regelaltersgrenze GRV'!$B$16,'Regelaltersgrenze GRV'!$E$16,IF(YEAR(AH54)&lt;='Regelaltersgrenze GRV'!$B$17,'Regelaltersgrenze GRV'!$E$17,IF(YEAR(AH54)&lt;='Regelaltersgrenze GRV'!$B$18,'Regelaltersgrenze GRV'!$E$18,'Regelaltersgrenze GRV'!$E$19)))))))))))</f>
        <v>787</v>
      </c>
      <c r="AW54" s="145">
        <f t="shared" si="72"/>
        <v>23954</v>
      </c>
      <c r="AX54" s="143">
        <f t="shared" si="46"/>
        <v>31</v>
      </c>
      <c r="AY54" s="143">
        <f t="shared" si="73"/>
        <v>7</v>
      </c>
      <c r="AZ54" s="143">
        <f t="shared" si="74"/>
        <v>1965</v>
      </c>
      <c r="BA54" s="143">
        <v>1</v>
      </c>
      <c r="BB54" s="143">
        <f t="shared" si="75"/>
        <v>8</v>
      </c>
      <c r="BC54" s="143">
        <f t="shared" si="50"/>
        <v>1965</v>
      </c>
    </row>
    <row r="55" spans="1:55" s="131" customFormat="1" x14ac:dyDescent="0.25">
      <c r="A55" s="131">
        <v>16</v>
      </c>
      <c r="B55" s="139"/>
      <c r="C55" s="139"/>
      <c r="D55" s="139"/>
      <c r="E55" s="139"/>
      <c r="F55" s="139"/>
      <c r="G55" s="139"/>
      <c r="H55" s="140"/>
      <c r="I55" s="139" t="s">
        <v>40</v>
      </c>
      <c r="J55" s="135" t="s">
        <v>40</v>
      </c>
      <c r="K55" s="135" t="str">
        <f t="shared" si="51"/>
        <v/>
      </c>
      <c r="L55" s="139" t="str">
        <f t="shared" si="77"/>
        <v/>
      </c>
      <c r="M55" s="140" t="str">
        <f t="shared" si="78"/>
        <v/>
      </c>
      <c r="N55" s="139" t="str">
        <f t="shared" si="10"/>
        <v/>
      </c>
      <c r="O55" s="135" t="str">
        <f t="shared" si="11"/>
        <v/>
      </c>
      <c r="P55" s="135" t="str">
        <f t="shared" si="54"/>
        <v/>
      </c>
      <c r="Q55" s="139" t="str">
        <f t="shared" si="55"/>
        <v/>
      </c>
      <c r="R55" s="139" t="str">
        <f t="shared" si="76"/>
        <v/>
      </c>
      <c r="S55" s="139" t="str">
        <f t="shared" si="24"/>
        <v/>
      </c>
      <c r="T55" s="139" t="str">
        <f t="shared" si="25"/>
        <v/>
      </c>
      <c r="U55" s="244" t="str">
        <f t="shared" si="26"/>
        <v/>
      </c>
      <c r="V55" s="139" t="str">
        <f t="shared" si="56"/>
        <v/>
      </c>
      <c r="W55" s="139" t="str">
        <f t="shared" si="57"/>
        <v/>
      </c>
      <c r="X55" s="139" t="str">
        <f t="shared" si="4"/>
        <v/>
      </c>
      <c r="Y55" s="139" t="str">
        <f t="shared" si="58"/>
        <v/>
      </c>
      <c r="Z55" s="135" t="str">
        <f t="shared" si="5"/>
        <v/>
      </c>
      <c r="AA55" s="242" t="str">
        <f t="shared" si="6"/>
        <v/>
      </c>
      <c r="AB55" s="135" t="s">
        <v>40</v>
      </c>
      <c r="AC55" s="242" t="str">
        <f t="shared" si="7"/>
        <v/>
      </c>
      <c r="AD55" s="135"/>
      <c r="AE55" s="135"/>
      <c r="AG55" s="145" t="str">
        <f t="shared" si="59"/>
        <v/>
      </c>
      <c r="AH55" s="145">
        <f t="shared" si="60"/>
        <v>0</v>
      </c>
      <c r="AI55" s="150" t="str">
        <f t="shared" si="61"/>
        <v/>
      </c>
      <c r="AJ55" s="145" t="e">
        <f t="shared" si="62"/>
        <v>#VALUE!</v>
      </c>
      <c r="AK55" s="145" t="e">
        <f t="shared" si="34"/>
        <v>#VALUE!</v>
      </c>
      <c r="AL55" s="145">
        <f t="shared" si="63"/>
        <v>23955</v>
      </c>
      <c r="AM55" s="143" t="e">
        <f t="shared" si="64"/>
        <v>#VALUE!</v>
      </c>
      <c r="AN55" s="143" t="e">
        <f t="shared" si="65"/>
        <v>#VALUE!</v>
      </c>
      <c r="AO55" s="143" t="e">
        <f t="shared" si="66"/>
        <v>#VALUE!</v>
      </c>
      <c r="AP55" s="143">
        <f t="shared" si="67"/>
        <v>0</v>
      </c>
      <c r="AQ55" s="143">
        <f t="shared" si="68"/>
        <v>1</v>
      </c>
      <c r="AR55" s="143">
        <f t="shared" si="69"/>
        <v>1900</v>
      </c>
      <c r="AS55" s="150" t="e">
        <f t="shared" si="70"/>
        <v>#VALUE!</v>
      </c>
      <c r="AT55" s="143">
        <f t="shared" si="71"/>
        <v>2</v>
      </c>
      <c r="AU55" s="143" t="e">
        <f t="shared" si="44"/>
        <v>#VALUE!</v>
      </c>
      <c r="AV55" s="143">
        <f>IF(YEAR(AH55)&lt;='Regelaltersgrenze GRV'!$B$8,'Regelaltersgrenze GRV'!$E$8,IF(YEAR(AH55)&lt;='Regelaltersgrenze GRV'!$B$9,'Regelaltersgrenze GRV'!$E$9,IF(YEAR(AH55)&lt;='Regelaltersgrenze GRV'!$B$10,'Regelaltersgrenze GRV'!$E$10,IF(YEAR(AH55)&lt;='Regelaltersgrenze GRV'!$B$11,'Regelaltersgrenze GRV'!$E$11,IF(YEAR(AH55)&lt;='Regelaltersgrenze GRV'!$B$12,'Regelaltersgrenze GRV'!$E$12,IF(YEAR(AH55)&lt;='Regelaltersgrenze GRV'!$B$13,'Regelaltersgrenze GRV'!$E$13,IF(YEAR(AH55)&lt;='Regelaltersgrenze GRV'!$B$14,'Regelaltersgrenze GRV'!$E$14,IF(YEAR(AH55)&lt;='Regelaltersgrenze GRV'!$B$15,'Regelaltersgrenze GRV'!$E$15,IF(YEAR(AH55)&lt;='Regelaltersgrenze GRV'!$B$16,'Regelaltersgrenze GRV'!$E$16,IF(YEAR(AH55)&lt;='Regelaltersgrenze GRV'!$B$17,'Regelaltersgrenze GRV'!$E$17,IF(YEAR(AH55)&lt;='Regelaltersgrenze GRV'!$B$18,'Regelaltersgrenze GRV'!$E$18,'Regelaltersgrenze GRV'!$E$19)))))))))))</f>
        <v>787</v>
      </c>
      <c r="AW55" s="145">
        <f t="shared" si="72"/>
        <v>23954</v>
      </c>
      <c r="AX55" s="143">
        <f t="shared" si="46"/>
        <v>31</v>
      </c>
      <c r="AY55" s="143">
        <f t="shared" si="73"/>
        <v>7</v>
      </c>
      <c r="AZ55" s="143">
        <f t="shared" si="74"/>
        <v>1965</v>
      </c>
      <c r="BA55" s="143">
        <v>1</v>
      </c>
      <c r="BB55" s="143">
        <f t="shared" si="75"/>
        <v>8</v>
      </c>
      <c r="BC55" s="143">
        <f t="shared" si="50"/>
        <v>1965</v>
      </c>
    </row>
    <row r="56" spans="1:55" s="131" customFormat="1" x14ac:dyDescent="0.25">
      <c r="A56" s="131">
        <v>17</v>
      </c>
      <c r="B56" s="139"/>
      <c r="C56" s="139"/>
      <c r="D56" s="139"/>
      <c r="E56" s="139"/>
      <c r="F56" s="139"/>
      <c r="G56" s="139"/>
      <c r="H56" s="140"/>
      <c r="I56" s="139" t="s">
        <v>40</v>
      </c>
      <c r="J56" s="135" t="s">
        <v>40</v>
      </c>
      <c r="K56" s="135" t="str">
        <f t="shared" si="51"/>
        <v/>
      </c>
      <c r="L56" s="139" t="str">
        <f t="shared" si="77"/>
        <v/>
      </c>
      <c r="M56" s="140" t="str">
        <f t="shared" si="78"/>
        <v/>
      </c>
      <c r="N56" s="139" t="str">
        <f t="shared" si="10"/>
        <v/>
      </c>
      <c r="O56" s="135" t="str">
        <f t="shared" si="11"/>
        <v/>
      </c>
      <c r="P56" s="135" t="str">
        <f t="shared" si="54"/>
        <v/>
      </c>
      <c r="Q56" s="139" t="str">
        <f t="shared" si="55"/>
        <v/>
      </c>
      <c r="R56" s="139" t="str">
        <f t="shared" si="76"/>
        <v/>
      </c>
      <c r="S56" s="139" t="str">
        <f t="shared" si="24"/>
        <v/>
      </c>
      <c r="T56" s="139" t="str">
        <f t="shared" si="25"/>
        <v/>
      </c>
      <c r="U56" s="244" t="str">
        <f t="shared" si="26"/>
        <v/>
      </c>
      <c r="V56" s="139" t="str">
        <f t="shared" si="56"/>
        <v/>
      </c>
      <c r="W56" s="139" t="str">
        <f t="shared" si="57"/>
        <v/>
      </c>
      <c r="X56" s="139" t="str">
        <f t="shared" si="4"/>
        <v/>
      </c>
      <c r="Y56" s="139" t="str">
        <f t="shared" si="58"/>
        <v/>
      </c>
      <c r="Z56" s="135" t="str">
        <f t="shared" si="5"/>
        <v/>
      </c>
      <c r="AA56" s="242" t="str">
        <f t="shared" si="6"/>
        <v/>
      </c>
      <c r="AB56" s="135" t="s">
        <v>40</v>
      </c>
      <c r="AC56" s="242" t="str">
        <f t="shared" si="7"/>
        <v/>
      </c>
      <c r="AD56" s="135"/>
      <c r="AE56" s="135"/>
      <c r="AG56" s="145" t="str">
        <f t="shared" si="59"/>
        <v/>
      </c>
      <c r="AH56" s="145">
        <f t="shared" si="60"/>
        <v>0</v>
      </c>
      <c r="AI56" s="150" t="str">
        <f t="shared" si="61"/>
        <v/>
      </c>
      <c r="AJ56" s="145" t="e">
        <f t="shared" si="62"/>
        <v>#VALUE!</v>
      </c>
      <c r="AK56" s="145" t="e">
        <f t="shared" si="34"/>
        <v>#VALUE!</v>
      </c>
      <c r="AL56" s="145">
        <f t="shared" si="63"/>
        <v>23955</v>
      </c>
      <c r="AM56" s="143" t="e">
        <f t="shared" si="64"/>
        <v>#VALUE!</v>
      </c>
      <c r="AN56" s="143" t="e">
        <f t="shared" si="65"/>
        <v>#VALUE!</v>
      </c>
      <c r="AO56" s="143" t="e">
        <f t="shared" si="66"/>
        <v>#VALUE!</v>
      </c>
      <c r="AP56" s="143">
        <f t="shared" si="67"/>
        <v>0</v>
      </c>
      <c r="AQ56" s="143">
        <f t="shared" si="68"/>
        <v>1</v>
      </c>
      <c r="AR56" s="143">
        <f t="shared" si="69"/>
        <v>1900</v>
      </c>
      <c r="AS56" s="150" t="e">
        <f t="shared" si="70"/>
        <v>#VALUE!</v>
      </c>
      <c r="AT56" s="143">
        <f t="shared" si="71"/>
        <v>2</v>
      </c>
      <c r="AU56" s="143" t="e">
        <f t="shared" si="44"/>
        <v>#VALUE!</v>
      </c>
      <c r="AV56" s="143">
        <f>IF(YEAR(AH56)&lt;='Regelaltersgrenze GRV'!$B$8,'Regelaltersgrenze GRV'!$E$8,IF(YEAR(AH56)&lt;='Regelaltersgrenze GRV'!$B$9,'Regelaltersgrenze GRV'!$E$9,IF(YEAR(AH56)&lt;='Regelaltersgrenze GRV'!$B$10,'Regelaltersgrenze GRV'!$E$10,IF(YEAR(AH56)&lt;='Regelaltersgrenze GRV'!$B$11,'Regelaltersgrenze GRV'!$E$11,IF(YEAR(AH56)&lt;='Regelaltersgrenze GRV'!$B$12,'Regelaltersgrenze GRV'!$E$12,IF(YEAR(AH56)&lt;='Regelaltersgrenze GRV'!$B$13,'Regelaltersgrenze GRV'!$E$13,IF(YEAR(AH56)&lt;='Regelaltersgrenze GRV'!$B$14,'Regelaltersgrenze GRV'!$E$14,IF(YEAR(AH56)&lt;='Regelaltersgrenze GRV'!$B$15,'Regelaltersgrenze GRV'!$E$15,IF(YEAR(AH56)&lt;='Regelaltersgrenze GRV'!$B$16,'Regelaltersgrenze GRV'!$E$16,IF(YEAR(AH56)&lt;='Regelaltersgrenze GRV'!$B$17,'Regelaltersgrenze GRV'!$E$17,IF(YEAR(AH56)&lt;='Regelaltersgrenze GRV'!$B$18,'Regelaltersgrenze GRV'!$E$18,'Regelaltersgrenze GRV'!$E$19)))))))))))</f>
        <v>787</v>
      </c>
      <c r="AW56" s="145">
        <f t="shared" si="72"/>
        <v>23954</v>
      </c>
      <c r="AX56" s="143">
        <f t="shared" si="46"/>
        <v>31</v>
      </c>
      <c r="AY56" s="143">
        <f t="shared" si="73"/>
        <v>7</v>
      </c>
      <c r="AZ56" s="143">
        <f t="shared" si="74"/>
        <v>1965</v>
      </c>
      <c r="BA56" s="143">
        <v>1</v>
      </c>
      <c r="BB56" s="143">
        <f t="shared" si="75"/>
        <v>8</v>
      </c>
      <c r="BC56" s="143">
        <f t="shared" si="50"/>
        <v>1965</v>
      </c>
    </row>
    <row r="57" spans="1:55" s="131" customFormat="1" x14ac:dyDescent="0.25">
      <c r="A57" s="131">
        <v>18</v>
      </c>
      <c r="B57" s="139"/>
      <c r="C57" s="139"/>
      <c r="D57" s="139"/>
      <c r="E57" s="139"/>
      <c r="F57" s="139"/>
      <c r="G57" s="139"/>
      <c r="H57" s="140"/>
      <c r="I57" s="139" t="s">
        <v>40</v>
      </c>
      <c r="J57" s="135" t="s">
        <v>40</v>
      </c>
      <c r="K57" s="135" t="str">
        <f t="shared" si="51"/>
        <v/>
      </c>
      <c r="L57" s="139" t="str">
        <f t="shared" si="77"/>
        <v/>
      </c>
      <c r="M57" s="140" t="str">
        <f t="shared" si="78"/>
        <v/>
      </c>
      <c r="N57" s="139" t="str">
        <f t="shared" si="10"/>
        <v/>
      </c>
      <c r="O57" s="135" t="str">
        <f t="shared" si="11"/>
        <v/>
      </c>
      <c r="P57" s="135" t="str">
        <f t="shared" si="54"/>
        <v/>
      </c>
      <c r="Q57" s="139" t="str">
        <f t="shared" si="55"/>
        <v/>
      </c>
      <c r="R57" s="139" t="str">
        <f t="shared" si="76"/>
        <v/>
      </c>
      <c r="S57" s="139" t="str">
        <f t="shared" si="24"/>
        <v/>
      </c>
      <c r="T57" s="139" t="str">
        <f t="shared" si="25"/>
        <v/>
      </c>
      <c r="U57" s="244" t="str">
        <f t="shared" si="26"/>
        <v/>
      </c>
      <c r="V57" s="139" t="str">
        <f t="shared" si="56"/>
        <v/>
      </c>
      <c r="W57" s="139" t="str">
        <f t="shared" si="57"/>
        <v/>
      </c>
      <c r="X57" s="139" t="str">
        <f t="shared" si="4"/>
        <v/>
      </c>
      <c r="Y57" s="139" t="str">
        <f t="shared" si="58"/>
        <v/>
      </c>
      <c r="Z57" s="135" t="str">
        <f t="shared" si="5"/>
        <v/>
      </c>
      <c r="AA57" s="242" t="str">
        <f t="shared" si="6"/>
        <v/>
      </c>
      <c r="AB57" s="135" t="s">
        <v>40</v>
      </c>
      <c r="AC57" s="242" t="str">
        <f t="shared" si="7"/>
        <v/>
      </c>
      <c r="AD57" s="135"/>
      <c r="AE57" s="135"/>
      <c r="AG57" s="145" t="str">
        <f t="shared" si="59"/>
        <v/>
      </c>
      <c r="AH57" s="145">
        <f t="shared" si="60"/>
        <v>0</v>
      </c>
      <c r="AI57" s="150" t="str">
        <f t="shared" si="61"/>
        <v/>
      </c>
      <c r="AJ57" s="145" t="e">
        <f t="shared" si="62"/>
        <v>#VALUE!</v>
      </c>
      <c r="AK57" s="145" t="e">
        <f t="shared" si="34"/>
        <v>#VALUE!</v>
      </c>
      <c r="AL57" s="145">
        <f t="shared" si="63"/>
        <v>23955</v>
      </c>
      <c r="AM57" s="143" t="e">
        <f t="shared" si="64"/>
        <v>#VALUE!</v>
      </c>
      <c r="AN57" s="143" t="e">
        <f t="shared" si="65"/>
        <v>#VALUE!</v>
      </c>
      <c r="AO57" s="143" t="e">
        <f t="shared" si="66"/>
        <v>#VALUE!</v>
      </c>
      <c r="AP57" s="143">
        <f t="shared" si="67"/>
        <v>0</v>
      </c>
      <c r="AQ57" s="143">
        <f t="shared" si="68"/>
        <v>1</v>
      </c>
      <c r="AR57" s="143">
        <f t="shared" si="69"/>
        <v>1900</v>
      </c>
      <c r="AS57" s="150" t="e">
        <f t="shared" si="70"/>
        <v>#VALUE!</v>
      </c>
      <c r="AT57" s="143">
        <f t="shared" si="71"/>
        <v>2</v>
      </c>
      <c r="AU57" s="143" t="e">
        <f t="shared" si="44"/>
        <v>#VALUE!</v>
      </c>
      <c r="AV57" s="143">
        <f>IF(YEAR(AH57)&lt;='Regelaltersgrenze GRV'!$B$8,'Regelaltersgrenze GRV'!$E$8,IF(YEAR(AH57)&lt;='Regelaltersgrenze GRV'!$B$9,'Regelaltersgrenze GRV'!$E$9,IF(YEAR(AH57)&lt;='Regelaltersgrenze GRV'!$B$10,'Regelaltersgrenze GRV'!$E$10,IF(YEAR(AH57)&lt;='Regelaltersgrenze GRV'!$B$11,'Regelaltersgrenze GRV'!$E$11,IF(YEAR(AH57)&lt;='Regelaltersgrenze GRV'!$B$12,'Regelaltersgrenze GRV'!$E$12,IF(YEAR(AH57)&lt;='Regelaltersgrenze GRV'!$B$13,'Regelaltersgrenze GRV'!$E$13,IF(YEAR(AH57)&lt;='Regelaltersgrenze GRV'!$B$14,'Regelaltersgrenze GRV'!$E$14,IF(YEAR(AH57)&lt;='Regelaltersgrenze GRV'!$B$15,'Regelaltersgrenze GRV'!$E$15,IF(YEAR(AH57)&lt;='Regelaltersgrenze GRV'!$B$16,'Regelaltersgrenze GRV'!$E$16,IF(YEAR(AH57)&lt;='Regelaltersgrenze GRV'!$B$17,'Regelaltersgrenze GRV'!$E$17,IF(YEAR(AH57)&lt;='Regelaltersgrenze GRV'!$B$18,'Regelaltersgrenze GRV'!$E$18,'Regelaltersgrenze GRV'!$E$19)))))))))))</f>
        <v>787</v>
      </c>
      <c r="AW57" s="145">
        <f t="shared" si="72"/>
        <v>23954</v>
      </c>
      <c r="AX57" s="143">
        <f t="shared" si="46"/>
        <v>31</v>
      </c>
      <c r="AY57" s="143">
        <f t="shared" si="73"/>
        <v>7</v>
      </c>
      <c r="AZ57" s="143">
        <f t="shared" si="74"/>
        <v>1965</v>
      </c>
      <c r="BA57" s="143">
        <v>1</v>
      </c>
      <c r="BB57" s="143">
        <f t="shared" si="75"/>
        <v>8</v>
      </c>
      <c r="BC57" s="143">
        <f t="shared" si="50"/>
        <v>1965</v>
      </c>
    </row>
    <row r="58" spans="1:55" s="131" customFormat="1" x14ac:dyDescent="0.25">
      <c r="A58" s="131">
        <v>19</v>
      </c>
      <c r="B58" s="139"/>
      <c r="C58" s="139"/>
      <c r="D58" s="139"/>
      <c r="E58" s="139"/>
      <c r="F58" s="139"/>
      <c r="G58" s="139"/>
      <c r="H58" s="140"/>
      <c r="I58" s="139" t="s">
        <v>40</v>
      </c>
      <c r="J58" s="135" t="s">
        <v>40</v>
      </c>
      <c r="K58" s="135" t="str">
        <f t="shared" si="51"/>
        <v/>
      </c>
      <c r="L58" s="139" t="str">
        <f t="shared" si="77"/>
        <v/>
      </c>
      <c r="M58" s="140" t="str">
        <f t="shared" si="78"/>
        <v/>
      </c>
      <c r="N58" s="139" t="str">
        <f t="shared" si="10"/>
        <v/>
      </c>
      <c r="O58" s="135" t="str">
        <f t="shared" si="11"/>
        <v/>
      </c>
      <c r="P58" s="135" t="str">
        <f t="shared" si="54"/>
        <v/>
      </c>
      <c r="Q58" s="139" t="str">
        <f t="shared" si="55"/>
        <v/>
      </c>
      <c r="R58" s="139" t="str">
        <f t="shared" si="76"/>
        <v/>
      </c>
      <c r="S58" s="139" t="str">
        <f t="shared" si="24"/>
        <v/>
      </c>
      <c r="T58" s="139" t="str">
        <f t="shared" si="25"/>
        <v/>
      </c>
      <c r="U58" s="244" t="str">
        <f t="shared" si="26"/>
        <v/>
      </c>
      <c r="V58" s="139" t="str">
        <f t="shared" si="56"/>
        <v/>
      </c>
      <c r="W58" s="139" t="str">
        <f t="shared" si="57"/>
        <v/>
      </c>
      <c r="X58" s="139" t="str">
        <f t="shared" si="4"/>
        <v/>
      </c>
      <c r="Y58" s="139" t="str">
        <f t="shared" si="58"/>
        <v/>
      </c>
      <c r="Z58" s="135" t="str">
        <f t="shared" si="5"/>
        <v/>
      </c>
      <c r="AA58" s="242" t="str">
        <f t="shared" si="6"/>
        <v/>
      </c>
      <c r="AB58" s="135" t="s">
        <v>40</v>
      </c>
      <c r="AC58" s="242" t="str">
        <f t="shared" si="7"/>
        <v/>
      </c>
      <c r="AD58" s="135"/>
      <c r="AE58" s="135"/>
      <c r="AG58" s="145" t="str">
        <f t="shared" si="59"/>
        <v/>
      </c>
      <c r="AH58" s="145">
        <f t="shared" si="60"/>
        <v>0</v>
      </c>
      <c r="AI58" s="150" t="str">
        <f t="shared" si="61"/>
        <v/>
      </c>
      <c r="AJ58" s="145" t="e">
        <f t="shared" si="62"/>
        <v>#VALUE!</v>
      </c>
      <c r="AK58" s="145" t="e">
        <f t="shared" si="34"/>
        <v>#VALUE!</v>
      </c>
      <c r="AL58" s="145">
        <f t="shared" si="63"/>
        <v>23955</v>
      </c>
      <c r="AM58" s="143" t="e">
        <f t="shared" si="64"/>
        <v>#VALUE!</v>
      </c>
      <c r="AN58" s="143" t="e">
        <f t="shared" si="65"/>
        <v>#VALUE!</v>
      </c>
      <c r="AO58" s="143" t="e">
        <f t="shared" si="66"/>
        <v>#VALUE!</v>
      </c>
      <c r="AP58" s="143">
        <f t="shared" si="67"/>
        <v>0</v>
      </c>
      <c r="AQ58" s="143">
        <f t="shared" si="68"/>
        <v>1</v>
      </c>
      <c r="AR58" s="143">
        <f t="shared" si="69"/>
        <v>1900</v>
      </c>
      <c r="AS58" s="150" t="e">
        <f t="shared" si="70"/>
        <v>#VALUE!</v>
      </c>
      <c r="AT58" s="143">
        <f t="shared" si="71"/>
        <v>2</v>
      </c>
      <c r="AU58" s="143" t="e">
        <f t="shared" si="44"/>
        <v>#VALUE!</v>
      </c>
      <c r="AV58" s="143">
        <f>IF(YEAR(AH58)&lt;='Regelaltersgrenze GRV'!$B$8,'Regelaltersgrenze GRV'!$E$8,IF(YEAR(AH58)&lt;='Regelaltersgrenze GRV'!$B$9,'Regelaltersgrenze GRV'!$E$9,IF(YEAR(AH58)&lt;='Regelaltersgrenze GRV'!$B$10,'Regelaltersgrenze GRV'!$E$10,IF(YEAR(AH58)&lt;='Regelaltersgrenze GRV'!$B$11,'Regelaltersgrenze GRV'!$E$11,IF(YEAR(AH58)&lt;='Regelaltersgrenze GRV'!$B$12,'Regelaltersgrenze GRV'!$E$12,IF(YEAR(AH58)&lt;='Regelaltersgrenze GRV'!$B$13,'Regelaltersgrenze GRV'!$E$13,IF(YEAR(AH58)&lt;='Regelaltersgrenze GRV'!$B$14,'Regelaltersgrenze GRV'!$E$14,IF(YEAR(AH58)&lt;='Regelaltersgrenze GRV'!$B$15,'Regelaltersgrenze GRV'!$E$15,IF(YEAR(AH58)&lt;='Regelaltersgrenze GRV'!$B$16,'Regelaltersgrenze GRV'!$E$16,IF(YEAR(AH58)&lt;='Regelaltersgrenze GRV'!$B$17,'Regelaltersgrenze GRV'!$E$17,IF(YEAR(AH58)&lt;='Regelaltersgrenze GRV'!$B$18,'Regelaltersgrenze GRV'!$E$18,'Regelaltersgrenze GRV'!$E$19)))))))))))</f>
        <v>787</v>
      </c>
      <c r="AW58" s="145">
        <f t="shared" si="72"/>
        <v>23954</v>
      </c>
      <c r="AX58" s="143">
        <f t="shared" si="46"/>
        <v>31</v>
      </c>
      <c r="AY58" s="143">
        <f t="shared" si="73"/>
        <v>7</v>
      </c>
      <c r="AZ58" s="143">
        <f t="shared" si="74"/>
        <v>1965</v>
      </c>
      <c r="BA58" s="143">
        <v>1</v>
      </c>
      <c r="BB58" s="143">
        <f t="shared" si="75"/>
        <v>8</v>
      </c>
      <c r="BC58" s="143">
        <f t="shared" si="50"/>
        <v>1965</v>
      </c>
    </row>
    <row r="59" spans="1:55" s="131" customFormat="1" x14ac:dyDescent="0.25">
      <c r="A59" s="131">
        <v>20</v>
      </c>
      <c r="B59" s="139"/>
      <c r="C59" s="139"/>
      <c r="D59" s="139"/>
      <c r="E59" s="139"/>
      <c r="F59" s="139"/>
      <c r="G59" s="139"/>
      <c r="H59" s="140"/>
      <c r="I59" s="139" t="s">
        <v>40</v>
      </c>
      <c r="J59" s="135" t="s">
        <v>40</v>
      </c>
      <c r="K59" s="135" t="str">
        <f t="shared" si="51"/>
        <v/>
      </c>
      <c r="L59" s="139" t="str">
        <f t="shared" si="77"/>
        <v/>
      </c>
      <c r="M59" s="140" t="str">
        <f t="shared" si="78"/>
        <v/>
      </c>
      <c r="N59" s="139" t="str">
        <f t="shared" si="10"/>
        <v/>
      </c>
      <c r="O59" s="135" t="str">
        <f t="shared" si="11"/>
        <v/>
      </c>
      <c r="P59" s="135" t="str">
        <f t="shared" si="54"/>
        <v/>
      </c>
      <c r="Q59" s="139" t="str">
        <f t="shared" si="55"/>
        <v/>
      </c>
      <c r="R59" s="139" t="str">
        <f t="shared" si="76"/>
        <v/>
      </c>
      <c r="S59" s="139" t="str">
        <f t="shared" si="24"/>
        <v/>
      </c>
      <c r="T59" s="139" t="str">
        <f t="shared" si="25"/>
        <v/>
      </c>
      <c r="U59" s="244" t="str">
        <f t="shared" si="26"/>
        <v/>
      </c>
      <c r="V59" s="139" t="str">
        <f t="shared" si="56"/>
        <v/>
      </c>
      <c r="W59" s="139" t="str">
        <f t="shared" si="57"/>
        <v/>
      </c>
      <c r="X59" s="139" t="str">
        <f t="shared" si="4"/>
        <v/>
      </c>
      <c r="Y59" s="139" t="str">
        <f t="shared" si="58"/>
        <v/>
      </c>
      <c r="Z59" s="135" t="str">
        <f t="shared" si="5"/>
        <v/>
      </c>
      <c r="AA59" s="242" t="str">
        <f t="shared" si="6"/>
        <v/>
      </c>
      <c r="AB59" s="135" t="s">
        <v>40</v>
      </c>
      <c r="AC59" s="242" t="str">
        <f t="shared" si="7"/>
        <v/>
      </c>
      <c r="AD59" s="135"/>
      <c r="AE59" s="135"/>
      <c r="AG59" s="145" t="str">
        <f t="shared" si="59"/>
        <v/>
      </c>
      <c r="AH59" s="145">
        <f t="shared" si="60"/>
        <v>0</v>
      </c>
      <c r="AI59" s="150" t="str">
        <f t="shared" si="61"/>
        <v/>
      </c>
      <c r="AJ59" s="145" t="e">
        <f t="shared" si="62"/>
        <v>#VALUE!</v>
      </c>
      <c r="AK59" s="145" t="e">
        <f t="shared" si="34"/>
        <v>#VALUE!</v>
      </c>
      <c r="AL59" s="145">
        <f t="shared" si="63"/>
        <v>23955</v>
      </c>
      <c r="AM59" s="143" t="e">
        <f t="shared" si="64"/>
        <v>#VALUE!</v>
      </c>
      <c r="AN59" s="143" t="e">
        <f t="shared" si="65"/>
        <v>#VALUE!</v>
      </c>
      <c r="AO59" s="143" t="e">
        <f t="shared" si="66"/>
        <v>#VALUE!</v>
      </c>
      <c r="AP59" s="143">
        <f t="shared" si="67"/>
        <v>0</v>
      </c>
      <c r="AQ59" s="143">
        <f t="shared" si="68"/>
        <v>1</v>
      </c>
      <c r="AR59" s="143">
        <f t="shared" si="69"/>
        <v>1900</v>
      </c>
      <c r="AS59" s="150" t="e">
        <f t="shared" si="70"/>
        <v>#VALUE!</v>
      </c>
      <c r="AT59" s="143">
        <f t="shared" si="71"/>
        <v>2</v>
      </c>
      <c r="AU59" s="143" t="e">
        <f t="shared" si="44"/>
        <v>#VALUE!</v>
      </c>
      <c r="AV59" s="143">
        <f>IF(YEAR(AH59)&lt;='Regelaltersgrenze GRV'!$B$8,'Regelaltersgrenze GRV'!$E$8,IF(YEAR(AH59)&lt;='Regelaltersgrenze GRV'!$B$9,'Regelaltersgrenze GRV'!$E$9,IF(YEAR(AH59)&lt;='Regelaltersgrenze GRV'!$B$10,'Regelaltersgrenze GRV'!$E$10,IF(YEAR(AH59)&lt;='Regelaltersgrenze GRV'!$B$11,'Regelaltersgrenze GRV'!$E$11,IF(YEAR(AH59)&lt;='Regelaltersgrenze GRV'!$B$12,'Regelaltersgrenze GRV'!$E$12,IF(YEAR(AH59)&lt;='Regelaltersgrenze GRV'!$B$13,'Regelaltersgrenze GRV'!$E$13,IF(YEAR(AH59)&lt;='Regelaltersgrenze GRV'!$B$14,'Regelaltersgrenze GRV'!$E$14,IF(YEAR(AH59)&lt;='Regelaltersgrenze GRV'!$B$15,'Regelaltersgrenze GRV'!$E$15,IF(YEAR(AH59)&lt;='Regelaltersgrenze GRV'!$B$16,'Regelaltersgrenze GRV'!$E$16,IF(YEAR(AH59)&lt;='Regelaltersgrenze GRV'!$B$17,'Regelaltersgrenze GRV'!$E$17,IF(YEAR(AH59)&lt;='Regelaltersgrenze GRV'!$B$18,'Regelaltersgrenze GRV'!$E$18,'Regelaltersgrenze GRV'!$E$19)))))))))))</f>
        <v>787</v>
      </c>
      <c r="AW59" s="145">
        <f t="shared" si="72"/>
        <v>23954</v>
      </c>
      <c r="AX59" s="143">
        <f t="shared" si="46"/>
        <v>31</v>
      </c>
      <c r="AY59" s="143">
        <f t="shared" si="73"/>
        <v>7</v>
      </c>
      <c r="AZ59" s="143">
        <f t="shared" si="74"/>
        <v>1965</v>
      </c>
      <c r="BA59" s="143">
        <v>1</v>
      </c>
      <c r="BB59" s="143">
        <f t="shared" si="75"/>
        <v>8</v>
      </c>
      <c r="BC59" s="143">
        <f t="shared" si="50"/>
        <v>1965</v>
      </c>
    </row>
    <row r="60" spans="1:55" s="131" customFormat="1" x14ac:dyDescent="0.25">
      <c r="A60" s="131">
        <v>21</v>
      </c>
      <c r="B60" s="139"/>
      <c r="C60" s="139"/>
      <c r="D60" s="139"/>
      <c r="E60" s="139"/>
      <c r="F60" s="139"/>
      <c r="G60" s="139"/>
      <c r="H60" s="140"/>
      <c r="I60" s="139" t="s">
        <v>40</v>
      </c>
      <c r="J60" s="135" t="s">
        <v>40</v>
      </c>
      <c r="K60" s="135" t="str">
        <f t="shared" si="51"/>
        <v/>
      </c>
      <c r="L60" s="139" t="str">
        <f t="shared" si="77"/>
        <v/>
      </c>
      <c r="M60" s="140" t="str">
        <f t="shared" si="78"/>
        <v/>
      </c>
      <c r="N60" s="139" t="str">
        <f t="shared" si="10"/>
        <v/>
      </c>
      <c r="O60" s="135" t="str">
        <f t="shared" si="11"/>
        <v/>
      </c>
      <c r="P60" s="135" t="str">
        <f t="shared" si="54"/>
        <v/>
      </c>
      <c r="Q60" s="139" t="str">
        <f t="shared" si="55"/>
        <v/>
      </c>
      <c r="R60" s="139" t="str">
        <f t="shared" si="76"/>
        <v/>
      </c>
      <c r="S60" s="139" t="str">
        <f t="shared" si="24"/>
        <v/>
      </c>
      <c r="T60" s="139" t="str">
        <f t="shared" si="25"/>
        <v/>
      </c>
      <c r="U60" s="244" t="str">
        <f t="shared" si="26"/>
        <v/>
      </c>
      <c r="V60" s="139" t="str">
        <f t="shared" si="56"/>
        <v/>
      </c>
      <c r="W60" s="139" t="str">
        <f t="shared" si="57"/>
        <v/>
      </c>
      <c r="X60" s="139" t="str">
        <f t="shared" si="4"/>
        <v/>
      </c>
      <c r="Y60" s="139" t="str">
        <f t="shared" si="58"/>
        <v/>
      </c>
      <c r="Z60" s="135" t="str">
        <f t="shared" si="5"/>
        <v/>
      </c>
      <c r="AA60" s="242" t="str">
        <f t="shared" si="6"/>
        <v/>
      </c>
      <c r="AB60" s="135" t="s">
        <v>40</v>
      </c>
      <c r="AC60" s="242" t="str">
        <f t="shared" si="7"/>
        <v/>
      </c>
      <c r="AD60" s="135"/>
      <c r="AE60" s="135"/>
      <c r="AG60" s="145" t="str">
        <f t="shared" si="59"/>
        <v/>
      </c>
      <c r="AH60" s="145">
        <f t="shared" si="60"/>
        <v>0</v>
      </c>
      <c r="AI60" s="150" t="str">
        <f t="shared" si="61"/>
        <v/>
      </c>
      <c r="AJ60" s="145" t="e">
        <f t="shared" si="62"/>
        <v>#VALUE!</v>
      </c>
      <c r="AK60" s="145" t="e">
        <f t="shared" si="34"/>
        <v>#VALUE!</v>
      </c>
      <c r="AL60" s="145">
        <f t="shared" si="63"/>
        <v>23955</v>
      </c>
      <c r="AM60" s="143" t="e">
        <f t="shared" si="64"/>
        <v>#VALUE!</v>
      </c>
      <c r="AN60" s="143" t="e">
        <f t="shared" si="65"/>
        <v>#VALUE!</v>
      </c>
      <c r="AO60" s="143" t="e">
        <f t="shared" si="66"/>
        <v>#VALUE!</v>
      </c>
      <c r="AP60" s="143">
        <f t="shared" si="67"/>
        <v>0</v>
      </c>
      <c r="AQ60" s="143">
        <f t="shared" si="68"/>
        <v>1</v>
      </c>
      <c r="AR60" s="143">
        <f t="shared" si="69"/>
        <v>1900</v>
      </c>
      <c r="AS60" s="150" t="e">
        <f t="shared" si="70"/>
        <v>#VALUE!</v>
      </c>
      <c r="AT60" s="143">
        <f t="shared" si="71"/>
        <v>2</v>
      </c>
      <c r="AU60" s="143" t="e">
        <f t="shared" si="44"/>
        <v>#VALUE!</v>
      </c>
      <c r="AV60" s="143">
        <f>IF(YEAR(AH60)&lt;='Regelaltersgrenze GRV'!$B$8,'Regelaltersgrenze GRV'!$E$8,IF(YEAR(AH60)&lt;='Regelaltersgrenze GRV'!$B$9,'Regelaltersgrenze GRV'!$E$9,IF(YEAR(AH60)&lt;='Regelaltersgrenze GRV'!$B$10,'Regelaltersgrenze GRV'!$E$10,IF(YEAR(AH60)&lt;='Regelaltersgrenze GRV'!$B$11,'Regelaltersgrenze GRV'!$E$11,IF(YEAR(AH60)&lt;='Regelaltersgrenze GRV'!$B$12,'Regelaltersgrenze GRV'!$E$12,IF(YEAR(AH60)&lt;='Regelaltersgrenze GRV'!$B$13,'Regelaltersgrenze GRV'!$E$13,IF(YEAR(AH60)&lt;='Regelaltersgrenze GRV'!$B$14,'Regelaltersgrenze GRV'!$E$14,IF(YEAR(AH60)&lt;='Regelaltersgrenze GRV'!$B$15,'Regelaltersgrenze GRV'!$E$15,IF(YEAR(AH60)&lt;='Regelaltersgrenze GRV'!$B$16,'Regelaltersgrenze GRV'!$E$16,IF(YEAR(AH60)&lt;='Regelaltersgrenze GRV'!$B$17,'Regelaltersgrenze GRV'!$E$17,IF(YEAR(AH60)&lt;='Regelaltersgrenze GRV'!$B$18,'Regelaltersgrenze GRV'!$E$18,'Regelaltersgrenze GRV'!$E$19)))))))))))</f>
        <v>787</v>
      </c>
      <c r="AW60" s="145">
        <f t="shared" si="72"/>
        <v>23954</v>
      </c>
      <c r="AX60" s="143">
        <f t="shared" si="46"/>
        <v>31</v>
      </c>
      <c r="AY60" s="143">
        <f t="shared" si="73"/>
        <v>7</v>
      </c>
      <c r="AZ60" s="143">
        <f t="shared" si="74"/>
        <v>1965</v>
      </c>
      <c r="BA60" s="143">
        <v>1</v>
      </c>
      <c r="BB60" s="143">
        <f t="shared" si="75"/>
        <v>8</v>
      </c>
      <c r="BC60" s="143">
        <f t="shared" si="50"/>
        <v>1965</v>
      </c>
    </row>
    <row r="61" spans="1:55" s="131" customFormat="1" x14ac:dyDescent="0.25">
      <c r="A61" s="131">
        <v>22</v>
      </c>
      <c r="B61" s="139"/>
      <c r="C61" s="139"/>
      <c r="D61" s="139"/>
      <c r="E61" s="139"/>
      <c r="F61" s="139"/>
      <c r="G61" s="139"/>
      <c r="H61" s="140"/>
      <c r="I61" s="139" t="s">
        <v>40</v>
      </c>
      <c r="J61" s="135" t="s">
        <v>40</v>
      </c>
      <c r="K61" s="135" t="str">
        <f t="shared" si="51"/>
        <v/>
      </c>
      <c r="L61" s="139" t="str">
        <f t="shared" si="77"/>
        <v/>
      </c>
      <c r="M61" s="140" t="str">
        <f t="shared" si="78"/>
        <v/>
      </c>
      <c r="N61" s="139" t="str">
        <f t="shared" si="10"/>
        <v/>
      </c>
      <c r="O61" s="135" t="str">
        <f t="shared" si="11"/>
        <v/>
      </c>
      <c r="P61" s="135" t="str">
        <f t="shared" si="54"/>
        <v/>
      </c>
      <c r="Q61" s="139" t="str">
        <f t="shared" si="55"/>
        <v/>
      </c>
      <c r="R61" s="139" t="str">
        <f t="shared" si="76"/>
        <v/>
      </c>
      <c r="S61" s="139" t="str">
        <f t="shared" si="24"/>
        <v/>
      </c>
      <c r="T61" s="139" t="str">
        <f t="shared" si="25"/>
        <v/>
      </c>
      <c r="U61" s="244" t="str">
        <f t="shared" si="26"/>
        <v/>
      </c>
      <c r="V61" s="139" t="str">
        <f t="shared" si="56"/>
        <v/>
      </c>
      <c r="W61" s="139" t="str">
        <f t="shared" si="57"/>
        <v/>
      </c>
      <c r="X61" s="139" t="str">
        <f t="shared" si="4"/>
        <v/>
      </c>
      <c r="Y61" s="139" t="str">
        <f t="shared" si="58"/>
        <v/>
      </c>
      <c r="Z61" s="135" t="str">
        <f t="shared" si="5"/>
        <v/>
      </c>
      <c r="AA61" s="242" t="str">
        <f t="shared" si="6"/>
        <v/>
      </c>
      <c r="AB61" s="135" t="s">
        <v>40</v>
      </c>
      <c r="AC61" s="242" t="str">
        <f t="shared" si="7"/>
        <v/>
      </c>
      <c r="AD61" s="135"/>
      <c r="AE61" s="135"/>
      <c r="AG61" s="145" t="str">
        <f t="shared" si="59"/>
        <v/>
      </c>
      <c r="AH61" s="145">
        <f t="shared" si="60"/>
        <v>0</v>
      </c>
      <c r="AI61" s="150" t="str">
        <f t="shared" si="61"/>
        <v/>
      </c>
      <c r="AJ61" s="145" t="e">
        <f t="shared" si="62"/>
        <v>#VALUE!</v>
      </c>
      <c r="AK61" s="145" t="e">
        <f t="shared" si="34"/>
        <v>#VALUE!</v>
      </c>
      <c r="AL61" s="145">
        <f t="shared" si="63"/>
        <v>23955</v>
      </c>
      <c r="AM61" s="143" t="e">
        <f t="shared" si="64"/>
        <v>#VALUE!</v>
      </c>
      <c r="AN61" s="143" t="e">
        <f t="shared" si="65"/>
        <v>#VALUE!</v>
      </c>
      <c r="AO61" s="143" t="e">
        <f t="shared" si="66"/>
        <v>#VALUE!</v>
      </c>
      <c r="AP61" s="143">
        <f t="shared" si="67"/>
        <v>0</v>
      </c>
      <c r="AQ61" s="143">
        <f t="shared" si="68"/>
        <v>1</v>
      </c>
      <c r="AR61" s="143">
        <f t="shared" si="69"/>
        <v>1900</v>
      </c>
      <c r="AS61" s="150" t="e">
        <f t="shared" si="70"/>
        <v>#VALUE!</v>
      </c>
      <c r="AT61" s="143">
        <f t="shared" si="71"/>
        <v>2</v>
      </c>
      <c r="AU61" s="143" t="e">
        <f t="shared" si="44"/>
        <v>#VALUE!</v>
      </c>
      <c r="AV61" s="143">
        <f>IF(YEAR(AH61)&lt;='Regelaltersgrenze GRV'!$B$8,'Regelaltersgrenze GRV'!$E$8,IF(YEAR(AH61)&lt;='Regelaltersgrenze GRV'!$B$9,'Regelaltersgrenze GRV'!$E$9,IF(YEAR(AH61)&lt;='Regelaltersgrenze GRV'!$B$10,'Regelaltersgrenze GRV'!$E$10,IF(YEAR(AH61)&lt;='Regelaltersgrenze GRV'!$B$11,'Regelaltersgrenze GRV'!$E$11,IF(YEAR(AH61)&lt;='Regelaltersgrenze GRV'!$B$12,'Regelaltersgrenze GRV'!$E$12,IF(YEAR(AH61)&lt;='Regelaltersgrenze GRV'!$B$13,'Regelaltersgrenze GRV'!$E$13,IF(YEAR(AH61)&lt;='Regelaltersgrenze GRV'!$B$14,'Regelaltersgrenze GRV'!$E$14,IF(YEAR(AH61)&lt;='Regelaltersgrenze GRV'!$B$15,'Regelaltersgrenze GRV'!$E$15,IF(YEAR(AH61)&lt;='Regelaltersgrenze GRV'!$B$16,'Regelaltersgrenze GRV'!$E$16,IF(YEAR(AH61)&lt;='Regelaltersgrenze GRV'!$B$17,'Regelaltersgrenze GRV'!$E$17,IF(YEAR(AH61)&lt;='Regelaltersgrenze GRV'!$B$18,'Regelaltersgrenze GRV'!$E$18,'Regelaltersgrenze GRV'!$E$19)))))))))))</f>
        <v>787</v>
      </c>
      <c r="AW61" s="145">
        <f t="shared" si="72"/>
        <v>23954</v>
      </c>
      <c r="AX61" s="143">
        <f t="shared" si="46"/>
        <v>31</v>
      </c>
      <c r="AY61" s="143">
        <f t="shared" si="73"/>
        <v>7</v>
      </c>
      <c r="AZ61" s="143">
        <f t="shared" si="74"/>
        <v>1965</v>
      </c>
      <c r="BA61" s="143">
        <v>1</v>
      </c>
      <c r="BB61" s="143">
        <f t="shared" si="75"/>
        <v>8</v>
      </c>
      <c r="BC61" s="143">
        <f t="shared" si="50"/>
        <v>1965</v>
      </c>
    </row>
    <row r="62" spans="1:55" s="131" customFormat="1" x14ac:dyDescent="0.25">
      <c r="A62" s="131">
        <v>23</v>
      </c>
      <c r="B62" s="139"/>
      <c r="C62" s="139"/>
      <c r="D62" s="139"/>
      <c r="E62" s="139"/>
      <c r="F62" s="139"/>
      <c r="G62" s="139"/>
      <c r="H62" s="140"/>
      <c r="I62" s="139" t="s">
        <v>40</v>
      </c>
      <c r="J62" s="135" t="s">
        <v>40</v>
      </c>
      <c r="K62" s="135" t="str">
        <f t="shared" si="51"/>
        <v/>
      </c>
      <c r="L62" s="139" t="str">
        <f t="shared" si="77"/>
        <v/>
      </c>
      <c r="M62" s="140" t="str">
        <f t="shared" si="78"/>
        <v/>
      </c>
      <c r="N62" s="139" t="str">
        <f t="shared" si="10"/>
        <v/>
      </c>
      <c r="O62" s="135" t="str">
        <f t="shared" si="11"/>
        <v/>
      </c>
      <c r="P62" s="135" t="str">
        <f t="shared" si="54"/>
        <v/>
      </c>
      <c r="Q62" s="139" t="str">
        <f t="shared" si="55"/>
        <v/>
      </c>
      <c r="R62" s="139" t="str">
        <f t="shared" si="76"/>
        <v/>
      </c>
      <c r="S62" s="139" t="str">
        <f t="shared" si="24"/>
        <v/>
      </c>
      <c r="T62" s="139" t="str">
        <f t="shared" si="25"/>
        <v/>
      </c>
      <c r="U62" s="244" t="str">
        <f t="shared" si="26"/>
        <v/>
      </c>
      <c r="V62" s="139" t="str">
        <f t="shared" si="56"/>
        <v/>
      </c>
      <c r="W62" s="139" t="str">
        <f t="shared" si="57"/>
        <v/>
      </c>
      <c r="X62" s="139" t="str">
        <f t="shared" si="4"/>
        <v/>
      </c>
      <c r="Y62" s="139" t="str">
        <f t="shared" si="58"/>
        <v/>
      </c>
      <c r="Z62" s="135" t="str">
        <f t="shared" si="5"/>
        <v/>
      </c>
      <c r="AA62" s="242" t="str">
        <f t="shared" si="6"/>
        <v/>
      </c>
      <c r="AB62" s="135" t="s">
        <v>40</v>
      </c>
      <c r="AC62" s="242" t="str">
        <f t="shared" si="7"/>
        <v/>
      </c>
      <c r="AD62" s="135"/>
      <c r="AE62" s="135"/>
      <c r="AG62" s="145" t="str">
        <f t="shared" si="59"/>
        <v/>
      </c>
      <c r="AH62" s="145">
        <f t="shared" si="60"/>
        <v>0</v>
      </c>
      <c r="AI62" s="150" t="str">
        <f t="shared" si="61"/>
        <v/>
      </c>
      <c r="AJ62" s="145" t="e">
        <f t="shared" si="62"/>
        <v>#VALUE!</v>
      </c>
      <c r="AK62" s="145" t="e">
        <f t="shared" si="34"/>
        <v>#VALUE!</v>
      </c>
      <c r="AL62" s="145">
        <f t="shared" si="63"/>
        <v>23955</v>
      </c>
      <c r="AM62" s="143" t="e">
        <f t="shared" si="64"/>
        <v>#VALUE!</v>
      </c>
      <c r="AN62" s="143" t="e">
        <f t="shared" si="65"/>
        <v>#VALUE!</v>
      </c>
      <c r="AO62" s="143" t="e">
        <f t="shared" si="66"/>
        <v>#VALUE!</v>
      </c>
      <c r="AP62" s="143">
        <f t="shared" si="67"/>
        <v>0</v>
      </c>
      <c r="AQ62" s="143">
        <f t="shared" si="68"/>
        <v>1</v>
      </c>
      <c r="AR62" s="143">
        <f t="shared" si="69"/>
        <v>1900</v>
      </c>
      <c r="AS62" s="150" t="e">
        <f t="shared" si="70"/>
        <v>#VALUE!</v>
      </c>
      <c r="AT62" s="143">
        <f t="shared" si="71"/>
        <v>2</v>
      </c>
      <c r="AU62" s="143" t="e">
        <f t="shared" si="44"/>
        <v>#VALUE!</v>
      </c>
      <c r="AV62" s="143">
        <f>IF(YEAR(AH62)&lt;='Regelaltersgrenze GRV'!$B$8,'Regelaltersgrenze GRV'!$E$8,IF(YEAR(AH62)&lt;='Regelaltersgrenze GRV'!$B$9,'Regelaltersgrenze GRV'!$E$9,IF(YEAR(AH62)&lt;='Regelaltersgrenze GRV'!$B$10,'Regelaltersgrenze GRV'!$E$10,IF(YEAR(AH62)&lt;='Regelaltersgrenze GRV'!$B$11,'Regelaltersgrenze GRV'!$E$11,IF(YEAR(AH62)&lt;='Regelaltersgrenze GRV'!$B$12,'Regelaltersgrenze GRV'!$E$12,IF(YEAR(AH62)&lt;='Regelaltersgrenze GRV'!$B$13,'Regelaltersgrenze GRV'!$E$13,IF(YEAR(AH62)&lt;='Regelaltersgrenze GRV'!$B$14,'Regelaltersgrenze GRV'!$E$14,IF(YEAR(AH62)&lt;='Regelaltersgrenze GRV'!$B$15,'Regelaltersgrenze GRV'!$E$15,IF(YEAR(AH62)&lt;='Regelaltersgrenze GRV'!$B$16,'Regelaltersgrenze GRV'!$E$16,IF(YEAR(AH62)&lt;='Regelaltersgrenze GRV'!$B$17,'Regelaltersgrenze GRV'!$E$17,IF(YEAR(AH62)&lt;='Regelaltersgrenze GRV'!$B$18,'Regelaltersgrenze GRV'!$E$18,'Regelaltersgrenze GRV'!$E$19)))))))))))</f>
        <v>787</v>
      </c>
      <c r="AW62" s="145">
        <f t="shared" si="72"/>
        <v>23954</v>
      </c>
      <c r="AX62" s="143">
        <f t="shared" si="46"/>
        <v>31</v>
      </c>
      <c r="AY62" s="143">
        <f t="shared" si="73"/>
        <v>7</v>
      </c>
      <c r="AZ62" s="143">
        <f t="shared" si="74"/>
        <v>1965</v>
      </c>
      <c r="BA62" s="143">
        <v>1</v>
      </c>
      <c r="BB62" s="143">
        <f t="shared" si="75"/>
        <v>8</v>
      </c>
      <c r="BC62" s="143">
        <f t="shared" si="50"/>
        <v>1965</v>
      </c>
    </row>
    <row r="63" spans="1:55" s="131" customFormat="1" x14ac:dyDescent="0.25">
      <c r="A63" s="131">
        <v>24</v>
      </c>
      <c r="B63" s="139"/>
      <c r="C63" s="139"/>
      <c r="D63" s="139"/>
      <c r="E63" s="139"/>
      <c r="F63" s="139"/>
      <c r="G63" s="139"/>
      <c r="H63" s="140"/>
      <c r="I63" s="139" t="s">
        <v>40</v>
      </c>
      <c r="J63" s="135" t="s">
        <v>40</v>
      </c>
      <c r="K63" s="135" t="str">
        <f t="shared" si="51"/>
        <v/>
      </c>
      <c r="L63" s="139" t="str">
        <f t="shared" si="77"/>
        <v/>
      </c>
      <c r="M63" s="140" t="str">
        <f t="shared" si="78"/>
        <v/>
      </c>
      <c r="N63" s="139" t="str">
        <f t="shared" si="10"/>
        <v/>
      </c>
      <c r="O63" s="135" t="str">
        <f t="shared" si="11"/>
        <v/>
      </c>
      <c r="P63" s="135" t="str">
        <f t="shared" si="54"/>
        <v/>
      </c>
      <c r="Q63" s="139" t="str">
        <f t="shared" si="55"/>
        <v/>
      </c>
      <c r="R63" s="139" t="str">
        <f t="shared" si="76"/>
        <v/>
      </c>
      <c r="S63" s="139" t="str">
        <f t="shared" si="24"/>
        <v/>
      </c>
      <c r="T63" s="139" t="str">
        <f t="shared" si="25"/>
        <v/>
      </c>
      <c r="U63" s="244" t="str">
        <f t="shared" si="26"/>
        <v/>
      </c>
      <c r="V63" s="139" t="str">
        <f t="shared" si="56"/>
        <v/>
      </c>
      <c r="W63" s="139" t="str">
        <f t="shared" si="57"/>
        <v/>
      </c>
      <c r="X63" s="139" t="str">
        <f t="shared" si="4"/>
        <v/>
      </c>
      <c r="Y63" s="139" t="str">
        <f t="shared" si="58"/>
        <v/>
      </c>
      <c r="Z63" s="135" t="str">
        <f t="shared" si="5"/>
        <v/>
      </c>
      <c r="AA63" s="242" t="str">
        <f t="shared" si="6"/>
        <v/>
      </c>
      <c r="AB63" s="135" t="s">
        <v>40</v>
      </c>
      <c r="AC63" s="242" t="str">
        <f t="shared" si="7"/>
        <v/>
      </c>
      <c r="AD63" s="135"/>
      <c r="AE63" s="135"/>
      <c r="AG63" s="145" t="str">
        <f t="shared" si="59"/>
        <v/>
      </c>
      <c r="AH63" s="145">
        <f t="shared" si="60"/>
        <v>0</v>
      </c>
      <c r="AI63" s="150" t="str">
        <f t="shared" si="61"/>
        <v/>
      </c>
      <c r="AJ63" s="145" t="e">
        <f t="shared" si="62"/>
        <v>#VALUE!</v>
      </c>
      <c r="AK63" s="145" t="e">
        <f t="shared" si="34"/>
        <v>#VALUE!</v>
      </c>
      <c r="AL63" s="145">
        <f t="shared" si="63"/>
        <v>23955</v>
      </c>
      <c r="AM63" s="143" t="e">
        <f t="shared" si="64"/>
        <v>#VALUE!</v>
      </c>
      <c r="AN63" s="143" t="e">
        <f t="shared" si="65"/>
        <v>#VALUE!</v>
      </c>
      <c r="AO63" s="143" t="e">
        <f t="shared" si="66"/>
        <v>#VALUE!</v>
      </c>
      <c r="AP63" s="143">
        <f t="shared" si="67"/>
        <v>0</v>
      </c>
      <c r="AQ63" s="143">
        <f t="shared" si="68"/>
        <v>1</v>
      </c>
      <c r="AR63" s="143">
        <f t="shared" si="69"/>
        <v>1900</v>
      </c>
      <c r="AS63" s="150" t="e">
        <f t="shared" si="70"/>
        <v>#VALUE!</v>
      </c>
      <c r="AT63" s="143">
        <f t="shared" si="71"/>
        <v>2</v>
      </c>
      <c r="AU63" s="143" t="e">
        <f t="shared" si="44"/>
        <v>#VALUE!</v>
      </c>
      <c r="AV63" s="143">
        <f>IF(YEAR(AH63)&lt;='Regelaltersgrenze GRV'!$B$8,'Regelaltersgrenze GRV'!$E$8,IF(YEAR(AH63)&lt;='Regelaltersgrenze GRV'!$B$9,'Regelaltersgrenze GRV'!$E$9,IF(YEAR(AH63)&lt;='Regelaltersgrenze GRV'!$B$10,'Regelaltersgrenze GRV'!$E$10,IF(YEAR(AH63)&lt;='Regelaltersgrenze GRV'!$B$11,'Regelaltersgrenze GRV'!$E$11,IF(YEAR(AH63)&lt;='Regelaltersgrenze GRV'!$B$12,'Regelaltersgrenze GRV'!$E$12,IF(YEAR(AH63)&lt;='Regelaltersgrenze GRV'!$B$13,'Regelaltersgrenze GRV'!$E$13,IF(YEAR(AH63)&lt;='Regelaltersgrenze GRV'!$B$14,'Regelaltersgrenze GRV'!$E$14,IF(YEAR(AH63)&lt;='Regelaltersgrenze GRV'!$B$15,'Regelaltersgrenze GRV'!$E$15,IF(YEAR(AH63)&lt;='Regelaltersgrenze GRV'!$B$16,'Regelaltersgrenze GRV'!$E$16,IF(YEAR(AH63)&lt;='Regelaltersgrenze GRV'!$B$17,'Regelaltersgrenze GRV'!$E$17,IF(YEAR(AH63)&lt;='Regelaltersgrenze GRV'!$B$18,'Regelaltersgrenze GRV'!$E$18,'Regelaltersgrenze GRV'!$E$19)))))))))))</f>
        <v>787</v>
      </c>
      <c r="AW63" s="145">
        <f t="shared" si="72"/>
        <v>23954</v>
      </c>
      <c r="AX63" s="143">
        <f t="shared" si="46"/>
        <v>31</v>
      </c>
      <c r="AY63" s="143">
        <f t="shared" si="73"/>
        <v>7</v>
      </c>
      <c r="AZ63" s="143">
        <f t="shared" si="74"/>
        <v>1965</v>
      </c>
      <c r="BA63" s="143">
        <v>1</v>
      </c>
      <c r="BB63" s="143">
        <f t="shared" si="75"/>
        <v>8</v>
      </c>
      <c r="BC63" s="143">
        <f t="shared" si="50"/>
        <v>1965</v>
      </c>
    </row>
    <row r="64" spans="1:55" s="131" customFormat="1" x14ac:dyDescent="0.25">
      <c r="A64" s="131">
        <v>25</v>
      </c>
      <c r="B64" s="139"/>
      <c r="C64" s="139"/>
      <c r="D64" s="139"/>
      <c r="E64" s="139"/>
      <c r="F64" s="139"/>
      <c r="G64" s="139"/>
      <c r="H64" s="140"/>
      <c r="I64" s="139" t="s">
        <v>40</v>
      </c>
      <c r="J64" s="135" t="s">
        <v>40</v>
      </c>
      <c r="K64" s="135" t="str">
        <f t="shared" si="51"/>
        <v/>
      </c>
      <c r="L64" s="139" t="str">
        <f t="shared" si="77"/>
        <v/>
      </c>
      <c r="M64" s="140" t="str">
        <f t="shared" si="78"/>
        <v/>
      </c>
      <c r="N64" s="139" t="str">
        <f t="shared" si="10"/>
        <v/>
      </c>
      <c r="O64" s="135" t="str">
        <f t="shared" si="11"/>
        <v/>
      </c>
      <c r="P64" s="135" t="str">
        <f t="shared" si="54"/>
        <v/>
      </c>
      <c r="Q64" s="139" t="str">
        <f t="shared" si="55"/>
        <v/>
      </c>
      <c r="R64" s="139" t="str">
        <f t="shared" si="76"/>
        <v/>
      </c>
      <c r="S64" s="139" t="str">
        <f t="shared" si="24"/>
        <v/>
      </c>
      <c r="T64" s="139" t="str">
        <f t="shared" si="25"/>
        <v/>
      </c>
      <c r="U64" s="244" t="str">
        <f t="shared" si="26"/>
        <v/>
      </c>
      <c r="V64" s="139" t="str">
        <f t="shared" si="56"/>
        <v/>
      </c>
      <c r="W64" s="139" t="str">
        <f t="shared" si="57"/>
        <v/>
      </c>
      <c r="X64" s="139" t="str">
        <f t="shared" si="4"/>
        <v/>
      </c>
      <c r="Y64" s="139" t="str">
        <f t="shared" si="58"/>
        <v/>
      </c>
      <c r="Z64" s="135" t="str">
        <f t="shared" si="5"/>
        <v/>
      </c>
      <c r="AA64" s="242" t="str">
        <f t="shared" si="6"/>
        <v/>
      </c>
      <c r="AB64" s="135" t="s">
        <v>40</v>
      </c>
      <c r="AC64" s="242" t="str">
        <f t="shared" si="7"/>
        <v/>
      </c>
      <c r="AD64" s="135"/>
      <c r="AE64" s="135"/>
      <c r="AG64" s="145" t="str">
        <f t="shared" si="59"/>
        <v/>
      </c>
      <c r="AH64" s="145">
        <f t="shared" si="60"/>
        <v>0</v>
      </c>
      <c r="AI64" s="150" t="str">
        <f t="shared" si="61"/>
        <v/>
      </c>
      <c r="AJ64" s="145" t="e">
        <f t="shared" si="62"/>
        <v>#VALUE!</v>
      </c>
      <c r="AK64" s="145" t="e">
        <f t="shared" si="34"/>
        <v>#VALUE!</v>
      </c>
      <c r="AL64" s="145">
        <f t="shared" si="63"/>
        <v>23955</v>
      </c>
      <c r="AM64" s="143" t="e">
        <f t="shared" si="64"/>
        <v>#VALUE!</v>
      </c>
      <c r="AN64" s="143" t="e">
        <f t="shared" si="65"/>
        <v>#VALUE!</v>
      </c>
      <c r="AO64" s="143" t="e">
        <f t="shared" si="66"/>
        <v>#VALUE!</v>
      </c>
      <c r="AP64" s="143">
        <f t="shared" si="67"/>
        <v>0</v>
      </c>
      <c r="AQ64" s="143">
        <f t="shared" si="68"/>
        <v>1</v>
      </c>
      <c r="AR64" s="143">
        <f t="shared" si="69"/>
        <v>1900</v>
      </c>
      <c r="AS64" s="150" t="e">
        <f t="shared" si="70"/>
        <v>#VALUE!</v>
      </c>
      <c r="AT64" s="143">
        <f t="shared" si="71"/>
        <v>2</v>
      </c>
      <c r="AU64" s="143" t="e">
        <f t="shared" si="44"/>
        <v>#VALUE!</v>
      </c>
      <c r="AV64" s="143">
        <f>IF(YEAR(AH64)&lt;='Regelaltersgrenze GRV'!$B$8,'Regelaltersgrenze GRV'!$E$8,IF(YEAR(AH64)&lt;='Regelaltersgrenze GRV'!$B$9,'Regelaltersgrenze GRV'!$E$9,IF(YEAR(AH64)&lt;='Regelaltersgrenze GRV'!$B$10,'Regelaltersgrenze GRV'!$E$10,IF(YEAR(AH64)&lt;='Regelaltersgrenze GRV'!$B$11,'Regelaltersgrenze GRV'!$E$11,IF(YEAR(AH64)&lt;='Regelaltersgrenze GRV'!$B$12,'Regelaltersgrenze GRV'!$E$12,IF(YEAR(AH64)&lt;='Regelaltersgrenze GRV'!$B$13,'Regelaltersgrenze GRV'!$E$13,IF(YEAR(AH64)&lt;='Regelaltersgrenze GRV'!$B$14,'Regelaltersgrenze GRV'!$E$14,IF(YEAR(AH64)&lt;='Regelaltersgrenze GRV'!$B$15,'Regelaltersgrenze GRV'!$E$15,IF(YEAR(AH64)&lt;='Regelaltersgrenze GRV'!$B$16,'Regelaltersgrenze GRV'!$E$16,IF(YEAR(AH64)&lt;='Regelaltersgrenze GRV'!$B$17,'Regelaltersgrenze GRV'!$E$17,IF(YEAR(AH64)&lt;='Regelaltersgrenze GRV'!$B$18,'Regelaltersgrenze GRV'!$E$18,'Regelaltersgrenze GRV'!$E$19)))))))))))</f>
        <v>787</v>
      </c>
      <c r="AW64" s="145">
        <f t="shared" si="72"/>
        <v>23954</v>
      </c>
      <c r="AX64" s="143">
        <f t="shared" si="46"/>
        <v>31</v>
      </c>
      <c r="AY64" s="143">
        <f t="shared" si="73"/>
        <v>7</v>
      </c>
      <c r="AZ64" s="143">
        <f t="shared" si="74"/>
        <v>1965</v>
      </c>
      <c r="BA64" s="143">
        <v>1</v>
      </c>
      <c r="BB64" s="143">
        <f t="shared" si="75"/>
        <v>8</v>
      </c>
      <c r="BC64" s="143">
        <f t="shared" si="50"/>
        <v>1965</v>
      </c>
    </row>
    <row r="65" spans="1:55" s="131" customFormat="1" x14ac:dyDescent="0.25">
      <c r="A65" s="131">
        <v>26</v>
      </c>
      <c r="B65" s="139"/>
      <c r="C65" s="139"/>
      <c r="D65" s="139"/>
      <c r="E65" s="139"/>
      <c r="F65" s="139"/>
      <c r="G65" s="139"/>
      <c r="H65" s="140"/>
      <c r="I65" s="139" t="s">
        <v>40</v>
      </c>
      <c r="J65" s="135" t="s">
        <v>40</v>
      </c>
      <c r="K65" s="135" t="str">
        <f t="shared" si="51"/>
        <v/>
      </c>
      <c r="L65" s="139" t="str">
        <f t="shared" si="77"/>
        <v/>
      </c>
      <c r="M65" s="140" t="str">
        <f t="shared" si="78"/>
        <v/>
      </c>
      <c r="N65" s="139" t="str">
        <f t="shared" si="10"/>
        <v/>
      </c>
      <c r="O65" s="135" t="str">
        <f t="shared" si="11"/>
        <v/>
      </c>
      <c r="P65" s="135" t="str">
        <f t="shared" si="54"/>
        <v/>
      </c>
      <c r="Q65" s="139" t="str">
        <f t="shared" si="55"/>
        <v/>
      </c>
      <c r="R65" s="139" t="str">
        <f t="shared" si="76"/>
        <v/>
      </c>
      <c r="S65" s="139" t="str">
        <f t="shared" si="24"/>
        <v/>
      </c>
      <c r="T65" s="139" t="str">
        <f t="shared" si="25"/>
        <v/>
      </c>
      <c r="U65" s="244" t="str">
        <f t="shared" si="26"/>
        <v/>
      </c>
      <c r="V65" s="139" t="str">
        <f t="shared" si="56"/>
        <v/>
      </c>
      <c r="W65" s="139" t="str">
        <f t="shared" si="57"/>
        <v/>
      </c>
      <c r="X65" s="139" t="str">
        <f t="shared" si="4"/>
        <v/>
      </c>
      <c r="Y65" s="139" t="str">
        <f t="shared" si="58"/>
        <v/>
      </c>
      <c r="Z65" s="135" t="str">
        <f t="shared" si="5"/>
        <v/>
      </c>
      <c r="AA65" s="242" t="str">
        <f t="shared" si="6"/>
        <v/>
      </c>
      <c r="AB65" s="135" t="s">
        <v>40</v>
      </c>
      <c r="AC65" s="242" t="str">
        <f t="shared" si="7"/>
        <v/>
      </c>
      <c r="AD65" s="135"/>
      <c r="AE65" s="135"/>
      <c r="AG65" s="145" t="str">
        <f t="shared" si="59"/>
        <v/>
      </c>
      <c r="AH65" s="145">
        <f t="shared" si="60"/>
        <v>0</v>
      </c>
      <c r="AI65" s="150" t="str">
        <f t="shared" si="61"/>
        <v/>
      </c>
      <c r="AJ65" s="145" t="e">
        <f t="shared" si="62"/>
        <v>#VALUE!</v>
      </c>
      <c r="AK65" s="145" t="e">
        <f t="shared" si="34"/>
        <v>#VALUE!</v>
      </c>
      <c r="AL65" s="145">
        <f t="shared" si="63"/>
        <v>23955</v>
      </c>
      <c r="AM65" s="143" t="e">
        <f t="shared" si="64"/>
        <v>#VALUE!</v>
      </c>
      <c r="AN65" s="143" t="e">
        <f t="shared" si="65"/>
        <v>#VALUE!</v>
      </c>
      <c r="AO65" s="143" t="e">
        <f t="shared" si="66"/>
        <v>#VALUE!</v>
      </c>
      <c r="AP65" s="143">
        <f t="shared" si="67"/>
        <v>0</v>
      </c>
      <c r="AQ65" s="143">
        <f t="shared" si="68"/>
        <v>1</v>
      </c>
      <c r="AR65" s="143">
        <f t="shared" si="69"/>
        <v>1900</v>
      </c>
      <c r="AS65" s="150" t="e">
        <f t="shared" si="70"/>
        <v>#VALUE!</v>
      </c>
      <c r="AT65" s="143">
        <f t="shared" si="71"/>
        <v>2</v>
      </c>
      <c r="AU65" s="143" t="e">
        <f t="shared" si="44"/>
        <v>#VALUE!</v>
      </c>
      <c r="AV65" s="143">
        <f>IF(YEAR(AH65)&lt;='Regelaltersgrenze GRV'!$B$8,'Regelaltersgrenze GRV'!$E$8,IF(YEAR(AH65)&lt;='Regelaltersgrenze GRV'!$B$9,'Regelaltersgrenze GRV'!$E$9,IF(YEAR(AH65)&lt;='Regelaltersgrenze GRV'!$B$10,'Regelaltersgrenze GRV'!$E$10,IF(YEAR(AH65)&lt;='Regelaltersgrenze GRV'!$B$11,'Regelaltersgrenze GRV'!$E$11,IF(YEAR(AH65)&lt;='Regelaltersgrenze GRV'!$B$12,'Regelaltersgrenze GRV'!$E$12,IF(YEAR(AH65)&lt;='Regelaltersgrenze GRV'!$B$13,'Regelaltersgrenze GRV'!$E$13,IF(YEAR(AH65)&lt;='Regelaltersgrenze GRV'!$B$14,'Regelaltersgrenze GRV'!$E$14,IF(YEAR(AH65)&lt;='Regelaltersgrenze GRV'!$B$15,'Regelaltersgrenze GRV'!$E$15,IF(YEAR(AH65)&lt;='Regelaltersgrenze GRV'!$B$16,'Regelaltersgrenze GRV'!$E$16,IF(YEAR(AH65)&lt;='Regelaltersgrenze GRV'!$B$17,'Regelaltersgrenze GRV'!$E$17,IF(YEAR(AH65)&lt;='Regelaltersgrenze GRV'!$B$18,'Regelaltersgrenze GRV'!$E$18,'Regelaltersgrenze GRV'!$E$19)))))))))))</f>
        <v>787</v>
      </c>
      <c r="AW65" s="145">
        <f t="shared" si="72"/>
        <v>23954</v>
      </c>
      <c r="AX65" s="143">
        <f t="shared" si="46"/>
        <v>31</v>
      </c>
      <c r="AY65" s="143">
        <f t="shared" si="73"/>
        <v>7</v>
      </c>
      <c r="AZ65" s="143">
        <f t="shared" si="74"/>
        <v>1965</v>
      </c>
      <c r="BA65" s="143">
        <v>1</v>
      </c>
      <c r="BB65" s="143">
        <f t="shared" si="75"/>
        <v>8</v>
      </c>
      <c r="BC65" s="143">
        <f t="shared" si="50"/>
        <v>1965</v>
      </c>
    </row>
    <row r="66" spans="1:55" s="131" customFormat="1" x14ac:dyDescent="0.25">
      <c r="A66" s="131">
        <v>27</v>
      </c>
      <c r="B66" s="139"/>
      <c r="C66" s="139"/>
      <c r="D66" s="139"/>
      <c r="E66" s="139"/>
      <c r="F66" s="139"/>
      <c r="G66" s="139"/>
      <c r="H66" s="140"/>
      <c r="I66" s="139" t="s">
        <v>40</v>
      </c>
      <c r="J66" s="135" t="s">
        <v>40</v>
      </c>
      <c r="K66" s="135" t="str">
        <f t="shared" si="51"/>
        <v/>
      </c>
      <c r="L66" s="139" t="str">
        <f t="shared" si="77"/>
        <v/>
      </c>
      <c r="M66" s="140" t="str">
        <f t="shared" si="78"/>
        <v/>
      </c>
      <c r="N66" s="139" t="str">
        <f t="shared" si="10"/>
        <v/>
      </c>
      <c r="O66" s="135" t="str">
        <f t="shared" si="11"/>
        <v/>
      </c>
      <c r="P66" s="135" t="str">
        <f t="shared" si="54"/>
        <v/>
      </c>
      <c r="Q66" s="139" t="str">
        <f t="shared" si="55"/>
        <v/>
      </c>
      <c r="R66" s="139" t="str">
        <f t="shared" si="76"/>
        <v/>
      </c>
      <c r="S66" s="139" t="str">
        <f t="shared" si="24"/>
        <v/>
      </c>
      <c r="T66" s="139" t="str">
        <f t="shared" si="25"/>
        <v/>
      </c>
      <c r="U66" s="244" t="str">
        <f t="shared" si="26"/>
        <v/>
      </c>
      <c r="V66" s="139" t="str">
        <f t="shared" si="56"/>
        <v/>
      </c>
      <c r="W66" s="139" t="str">
        <f t="shared" si="57"/>
        <v/>
      </c>
      <c r="X66" s="139" t="str">
        <f t="shared" si="4"/>
        <v/>
      </c>
      <c r="Y66" s="139" t="str">
        <f t="shared" si="58"/>
        <v/>
      </c>
      <c r="Z66" s="135" t="str">
        <f t="shared" si="5"/>
        <v/>
      </c>
      <c r="AA66" s="242" t="str">
        <f t="shared" si="6"/>
        <v/>
      </c>
      <c r="AB66" s="135" t="s">
        <v>40</v>
      </c>
      <c r="AC66" s="242" t="str">
        <f t="shared" si="7"/>
        <v/>
      </c>
      <c r="AD66" s="135"/>
      <c r="AE66" s="135"/>
      <c r="AG66" s="145" t="str">
        <f t="shared" si="59"/>
        <v/>
      </c>
      <c r="AH66" s="145">
        <f t="shared" si="60"/>
        <v>0</v>
      </c>
      <c r="AI66" s="150" t="str">
        <f t="shared" si="61"/>
        <v/>
      </c>
      <c r="AJ66" s="145" t="e">
        <f t="shared" si="62"/>
        <v>#VALUE!</v>
      </c>
      <c r="AK66" s="145" t="e">
        <f t="shared" si="34"/>
        <v>#VALUE!</v>
      </c>
      <c r="AL66" s="145">
        <f t="shared" si="63"/>
        <v>23955</v>
      </c>
      <c r="AM66" s="143" t="e">
        <f t="shared" si="64"/>
        <v>#VALUE!</v>
      </c>
      <c r="AN66" s="143" t="e">
        <f t="shared" si="65"/>
        <v>#VALUE!</v>
      </c>
      <c r="AO66" s="143" t="e">
        <f t="shared" si="66"/>
        <v>#VALUE!</v>
      </c>
      <c r="AP66" s="143">
        <f t="shared" si="67"/>
        <v>0</v>
      </c>
      <c r="AQ66" s="143">
        <f t="shared" si="68"/>
        <v>1</v>
      </c>
      <c r="AR66" s="143">
        <f t="shared" si="69"/>
        <v>1900</v>
      </c>
      <c r="AS66" s="150" t="e">
        <f t="shared" si="70"/>
        <v>#VALUE!</v>
      </c>
      <c r="AT66" s="143">
        <f t="shared" si="71"/>
        <v>2</v>
      </c>
      <c r="AU66" s="143" t="e">
        <f t="shared" si="44"/>
        <v>#VALUE!</v>
      </c>
      <c r="AV66" s="143">
        <f>IF(YEAR(AH66)&lt;='Regelaltersgrenze GRV'!$B$8,'Regelaltersgrenze GRV'!$E$8,IF(YEAR(AH66)&lt;='Regelaltersgrenze GRV'!$B$9,'Regelaltersgrenze GRV'!$E$9,IF(YEAR(AH66)&lt;='Regelaltersgrenze GRV'!$B$10,'Regelaltersgrenze GRV'!$E$10,IF(YEAR(AH66)&lt;='Regelaltersgrenze GRV'!$B$11,'Regelaltersgrenze GRV'!$E$11,IF(YEAR(AH66)&lt;='Regelaltersgrenze GRV'!$B$12,'Regelaltersgrenze GRV'!$E$12,IF(YEAR(AH66)&lt;='Regelaltersgrenze GRV'!$B$13,'Regelaltersgrenze GRV'!$E$13,IF(YEAR(AH66)&lt;='Regelaltersgrenze GRV'!$B$14,'Regelaltersgrenze GRV'!$E$14,IF(YEAR(AH66)&lt;='Regelaltersgrenze GRV'!$B$15,'Regelaltersgrenze GRV'!$E$15,IF(YEAR(AH66)&lt;='Regelaltersgrenze GRV'!$B$16,'Regelaltersgrenze GRV'!$E$16,IF(YEAR(AH66)&lt;='Regelaltersgrenze GRV'!$B$17,'Regelaltersgrenze GRV'!$E$17,IF(YEAR(AH66)&lt;='Regelaltersgrenze GRV'!$B$18,'Regelaltersgrenze GRV'!$E$18,'Regelaltersgrenze GRV'!$E$19)))))))))))</f>
        <v>787</v>
      </c>
      <c r="AW66" s="145">
        <f t="shared" si="72"/>
        <v>23954</v>
      </c>
      <c r="AX66" s="143">
        <f t="shared" si="46"/>
        <v>31</v>
      </c>
      <c r="AY66" s="143">
        <f t="shared" si="73"/>
        <v>7</v>
      </c>
      <c r="AZ66" s="143">
        <f t="shared" si="74"/>
        <v>1965</v>
      </c>
      <c r="BA66" s="143">
        <v>1</v>
      </c>
      <c r="BB66" s="143">
        <f t="shared" si="75"/>
        <v>8</v>
      </c>
      <c r="BC66" s="143">
        <f t="shared" si="50"/>
        <v>1965</v>
      </c>
    </row>
    <row r="67" spans="1:55" s="131" customFormat="1" x14ac:dyDescent="0.25">
      <c r="A67" s="131">
        <v>28</v>
      </c>
      <c r="B67" s="139"/>
      <c r="C67" s="139"/>
      <c r="D67" s="139"/>
      <c r="E67" s="139"/>
      <c r="F67" s="139"/>
      <c r="G67" s="139"/>
      <c r="H67" s="140"/>
      <c r="I67" s="139" t="s">
        <v>40</v>
      </c>
      <c r="J67" s="135" t="s">
        <v>40</v>
      </c>
      <c r="K67" s="135" t="str">
        <f t="shared" si="51"/>
        <v/>
      </c>
      <c r="L67" s="139" t="str">
        <f t="shared" si="77"/>
        <v/>
      </c>
      <c r="M67" s="140" t="str">
        <f t="shared" si="78"/>
        <v/>
      </c>
      <c r="N67" s="139" t="str">
        <f t="shared" si="10"/>
        <v/>
      </c>
      <c r="O67" s="135" t="str">
        <f t="shared" si="11"/>
        <v/>
      </c>
      <c r="P67" s="135" t="str">
        <f t="shared" si="54"/>
        <v/>
      </c>
      <c r="Q67" s="139" t="str">
        <f t="shared" si="55"/>
        <v/>
      </c>
      <c r="R67" s="139" t="str">
        <f t="shared" si="76"/>
        <v/>
      </c>
      <c r="S67" s="139" t="str">
        <f t="shared" si="24"/>
        <v/>
      </c>
      <c r="T67" s="139" t="str">
        <f t="shared" si="25"/>
        <v/>
      </c>
      <c r="U67" s="244" t="str">
        <f t="shared" si="26"/>
        <v/>
      </c>
      <c r="V67" s="139" t="str">
        <f t="shared" si="56"/>
        <v/>
      </c>
      <c r="W67" s="139" t="str">
        <f t="shared" si="57"/>
        <v/>
      </c>
      <c r="X67" s="139" t="str">
        <f t="shared" si="4"/>
        <v/>
      </c>
      <c r="Y67" s="139" t="str">
        <f t="shared" si="58"/>
        <v/>
      </c>
      <c r="Z67" s="135" t="str">
        <f t="shared" si="5"/>
        <v/>
      </c>
      <c r="AA67" s="242" t="str">
        <f t="shared" si="6"/>
        <v/>
      </c>
      <c r="AB67" s="135" t="s">
        <v>40</v>
      </c>
      <c r="AC67" s="242" t="str">
        <f t="shared" si="7"/>
        <v/>
      </c>
      <c r="AD67" s="135"/>
      <c r="AE67" s="135"/>
      <c r="AG67" s="145" t="str">
        <f t="shared" si="59"/>
        <v/>
      </c>
      <c r="AH67" s="145">
        <f t="shared" si="60"/>
        <v>0</v>
      </c>
      <c r="AI67" s="150" t="str">
        <f t="shared" si="61"/>
        <v/>
      </c>
      <c r="AJ67" s="145" t="e">
        <f t="shared" si="62"/>
        <v>#VALUE!</v>
      </c>
      <c r="AK67" s="145" t="e">
        <f t="shared" si="34"/>
        <v>#VALUE!</v>
      </c>
      <c r="AL67" s="145">
        <f t="shared" si="63"/>
        <v>23955</v>
      </c>
      <c r="AM67" s="143" t="e">
        <f t="shared" si="64"/>
        <v>#VALUE!</v>
      </c>
      <c r="AN67" s="143" t="e">
        <f t="shared" si="65"/>
        <v>#VALUE!</v>
      </c>
      <c r="AO67" s="143" t="e">
        <f t="shared" si="66"/>
        <v>#VALUE!</v>
      </c>
      <c r="AP67" s="143">
        <f t="shared" si="67"/>
        <v>0</v>
      </c>
      <c r="AQ67" s="143">
        <f t="shared" si="68"/>
        <v>1</v>
      </c>
      <c r="AR67" s="143">
        <f t="shared" si="69"/>
        <v>1900</v>
      </c>
      <c r="AS67" s="150" t="e">
        <f t="shared" si="70"/>
        <v>#VALUE!</v>
      </c>
      <c r="AT67" s="143">
        <f t="shared" si="71"/>
        <v>2</v>
      </c>
      <c r="AU67" s="143" t="e">
        <f t="shared" si="44"/>
        <v>#VALUE!</v>
      </c>
      <c r="AV67" s="143">
        <f>IF(YEAR(AH67)&lt;='Regelaltersgrenze GRV'!$B$8,'Regelaltersgrenze GRV'!$E$8,IF(YEAR(AH67)&lt;='Regelaltersgrenze GRV'!$B$9,'Regelaltersgrenze GRV'!$E$9,IF(YEAR(AH67)&lt;='Regelaltersgrenze GRV'!$B$10,'Regelaltersgrenze GRV'!$E$10,IF(YEAR(AH67)&lt;='Regelaltersgrenze GRV'!$B$11,'Regelaltersgrenze GRV'!$E$11,IF(YEAR(AH67)&lt;='Regelaltersgrenze GRV'!$B$12,'Regelaltersgrenze GRV'!$E$12,IF(YEAR(AH67)&lt;='Regelaltersgrenze GRV'!$B$13,'Regelaltersgrenze GRV'!$E$13,IF(YEAR(AH67)&lt;='Regelaltersgrenze GRV'!$B$14,'Regelaltersgrenze GRV'!$E$14,IF(YEAR(AH67)&lt;='Regelaltersgrenze GRV'!$B$15,'Regelaltersgrenze GRV'!$E$15,IF(YEAR(AH67)&lt;='Regelaltersgrenze GRV'!$B$16,'Regelaltersgrenze GRV'!$E$16,IF(YEAR(AH67)&lt;='Regelaltersgrenze GRV'!$B$17,'Regelaltersgrenze GRV'!$E$17,IF(YEAR(AH67)&lt;='Regelaltersgrenze GRV'!$B$18,'Regelaltersgrenze GRV'!$E$18,'Regelaltersgrenze GRV'!$E$19)))))))))))</f>
        <v>787</v>
      </c>
      <c r="AW67" s="145">
        <f t="shared" si="72"/>
        <v>23954</v>
      </c>
      <c r="AX67" s="143">
        <f t="shared" si="46"/>
        <v>31</v>
      </c>
      <c r="AY67" s="143">
        <f t="shared" si="73"/>
        <v>7</v>
      </c>
      <c r="AZ67" s="143">
        <f t="shared" si="74"/>
        <v>1965</v>
      </c>
      <c r="BA67" s="143">
        <v>1</v>
      </c>
      <c r="BB67" s="143">
        <f t="shared" si="75"/>
        <v>8</v>
      </c>
      <c r="BC67" s="143">
        <f t="shared" si="50"/>
        <v>1965</v>
      </c>
    </row>
    <row r="68" spans="1:55" s="131" customFormat="1" x14ac:dyDescent="0.25">
      <c r="A68" s="131">
        <v>29</v>
      </c>
      <c r="B68" s="139"/>
      <c r="C68" s="139"/>
      <c r="D68" s="139"/>
      <c r="E68" s="139"/>
      <c r="F68" s="139"/>
      <c r="G68" s="139"/>
      <c r="H68" s="140"/>
      <c r="I68" s="139" t="s">
        <v>40</v>
      </c>
      <c r="J68" s="135" t="s">
        <v>40</v>
      </c>
      <c r="K68" s="135" t="str">
        <f t="shared" si="51"/>
        <v/>
      </c>
      <c r="L68" s="139" t="str">
        <f t="shared" si="77"/>
        <v/>
      </c>
      <c r="M68" s="140" t="str">
        <f t="shared" si="78"/>
        <v/>
      </c>
      <c r="N68" s="139" t="str">
        <f t="shared" si="10"/>
        <v/>
      </c>
      <c r="O68" s="135" t="str">
        <f t="shared" si="11"/>
        <v/>
      </c>
      <c r="P68" s="135" t="str">
        <f t="shared" si="54"/>
        <v/>
      </c>
      <c r="Q68" s="139" t="str">
        <f t="shared" si="55"/>
        <v/>
      </c>
      <c r="R68" s="139" t="str">
        <f t="shared" si="76"/>
        <v/>
      </c>
      <c r="S68" s="139" t="str">
        <f t="shared" si="24"/>
        <v/>
      </c>
      <c r="T68" s="139" t="str">
        <f t="shared" si="25"/>
        <v/>
      </c>
      <c r="U68" s="244" t="str">
        <f t="shared" si="26"/>
        <v/>
      </c>
      <c r="V68" s="139" t="str">
        <f t="shared" si="56"/>
        <v/>
      </c>
      <c r="W68" s="139" t="str">
        <f t="shared" si="57"/>
        <v/>
      </c>
      <c r="X68" s="139" t="str">
        <f t="shared" si="4"/>
        <v/>
      </c>
      <c r="Y68" s="139" t="str">
        <f t="shared" si="58"/>
        <v/>
      </c>
      <c r="Z68" s="135" t="str">
        <f t="shared" si="5"/>
        <v/>
      </c>
      <c r="AA68" s="242" t="str">
        <f t="shared" si="6"/>
        <v/>
      </c>
      <c r="AB68" s="135" t="s">
        <v>40</v>
      </c>
      <c r="AC68" s="242" t="str">
        <f t="shared" si="7"/>
        <v/>
      </c>
      <c r="AD68" s="135"/>
      <c r="AE68" s="135"/>
      <c r="AG68" s="145" t="str">
        <f t="shared" si="59"/>
        <v/>
      </c>
      <c r="AH68" s="145">
        <f t="shared" si="60"/>
        <v>0</v>
      </c>
      <c r="AI68" s="150" t="str">
        <f t="shared" si="61"/>
        <v/>
      </c>
      <c r="AJ68" s="145" t="e">
        <f t="shared" si="62"/>
        <v>#VALUE!</v>
      </c>
      <c r="AK68" s="145" t="e">
        <f t="shared" si="34"/>
        <v>#VALUE!</v>
      </c>
      <c r="AL68" s="145">
        <f t="shared" si="63"/>
        <v>23955</v>
      </c>
      <c r="AM68" s="143" t="e">
        <f t="shared" si="64"/>
        <v>#VALUE!</v>
      </c>
      <c r="AN68" s="143" t="e">
        <f t="shared" si="65"/>
        <v>#VALUE!</v>
      </c>
      <c r="AO68" s="143" t="e">
        <f t="shared" si="66"/>
        <v>#VALUE!</v>
      </c>
      <c r="AP68" s="143">
        <f t="shared" si="67"/>
        <v>0</v>
      </c>
      <c r="AQ68" s="143">
        <f t="shared" si="68"/>
        <v>1</v>
      </c>
      <c r="AR68" s="143">
        <f t="shared" si="69"/>
        <v>1900</v>
      </c>
      <c r="AS68" s="150" t="e">
        <f t="shared" si="70"/>
        <v>#VALUE!</v>
      </c>
      <c r="AT68" s="143">
        <f t="shared" si="71"/>
        <v>2</v>
      </c>
      <c r="AU68" s="143" t="e">
        <f t="shared" si="44"/>
        <v>#VALUE!</v>
      </c>
      <c r="AV68" s="143">
        <f>IF(YEAR(AH68)&lt;='Regelaltersgrenze GRV'!$B$8,'Regelaltersgrenze GRV'!$E$8,IF(YEAR(AH68)&lt;='Regelaltersgrenze GRV'!$B$9,'Regelaltersgrenze GRV'!$E$9,IF(YEAR(AH68)&lt;='Regelaltersgrenze GRV'!$B$10,'Regelaltersgrenze GRV'!$E$10,IF(YEAR(AH68)&lt;='Regelaltersgrenze GRV'!$B$11,'Regelaltersgrenze GRV'!$E$11,IF(YEAR(AH68)&lt;='Regelaltersgrenze GRV'!$B$12,'Regelaltersgrenze GRV'!$E$12,IF(YEAR(AH68)&lt;='Regelaltersgrenze GRV'!$B$13,'Regelaltersgrenze GRV'!$E$13,IF(YEAR(AH68)&lt;='Regelaltersgrenze GRV'!$B$14,'Regelaltersgrenze GRV'!$E$14,IF(YEAR(AH68)&lt;='Regelaltersgrenze GRV'!$B$15,'Regelaltersgrenze GRV'!$E$15,IF(YEAR(AH68)&lt;='Regelaltersgrenze GRV'!$B$16,'Regelaltersgrenze GRV'!$E$16,IF(YEAR(AH68)&lt;='Regelaltersgrenze GRV'!$B$17,'Regelaltersgrenze GRV'!$E$17,IF(YEAR(AH68)&lt;='Regelaltersgrenze GRV'!$B$18,'Regelaltersgrenze GRV'!$E$18,'Regelaltersgrenze GRV'!$E$19)))))))))))</f>
        <v>787</v>
      </c>
      <c r="AW68" s="145">
        <f t="shared" si="72"/>
        <v>23954</v>
      </c>
      <c r="AX68" s="143">
        <f t="shared" si="46"/>
        <v>31</v>
      </c>
      <c r="AY68" s="143">
        <f t="shared" si="73"/>
        <v>7</v>
      </c>
      <c r="AZ68" s="143">
        <f t="shared" si="74"/>
        <v>1965</v>
      </c>
      <c r="BA68" s="143">
        <v>1</v>
      </c>
      <c r="BB68" s="143">
        <f t="shared" si="75"/>
        <v>8</v>
      </c>
      <c r="BC68" s="143">
        <f t="shared" si="50"/>
        <v>1965</v>
      </c>
    </row>
    <row r="69" spans="1:55" s="131" customFormat="1" x14ac:dyDescent="0.25">
      <c r="A69" s="131">
        <v>30</v>
      </c>
      <c r="B69" s="139"/>
      <c r="C69" s="139"/>
      <c r="D69" s="139"/>
      <c r="E69" s="139"/>
      <c r="F69" s="139"/>
      <c r="G69" s="139"/>
      <c r="H69" s="140"/>
      <c r="I69" s="139" t="s">
        <v>40</v>
      </c>
      <c r="J69" s="135" t="s">
        <v>40</v>
      </c>
      <c r="K69" s="135" t="str">
        <f t="shared" si="51"/>
        <v/>
      </c>
      <c r="L69" s="139" t="str">
        <f t="shared" si="77"/>
        <v/>
      </c>
      <c r="M69" s="140" t="str">
        <f t="shared" si="78"/>
        <v/>
      </c>
      <c r="N69" s="139" t="str">
        <f t="shared" si="10"/>
        <v/>
      </c>
      <c r="O69" s="135" t="str">
        <f t="shared" si="11"/>
        <v/>
      </c>
      <c r="P69" s="135" t="str">
        <f t="shared" si="54"/>
        <v/>
      </c>
      <c r="Q69" s="139" t="str">
        <f t="shared" si="55"/>
        <v/>
      </c>
      <c r="R69" s="139" t="str">
        <f t="shared" si="76"/>
        <v/>
      </c>
      <c r="S69" s="139" t="str">
        <f t="shared" si="24"/>
        <v/>
      </c>
      <c r="T69" s="139" t="str">
        <f t="shared" si="25"/>
        <v/>
      </c>
      <c r="U69" s="244" t="str">
        <f t="shared" si="26"/>
        <v/>
      </c>
      <c r="V69" s="139" t="str">
        <f t="shared" si="56"/>
        <v/>
      </c>
      <c r="W69" s="139" t="str">
        <f t="shared" si="57"/>
        <v/>
      </c>
      <c r="X69" s="139" t="str">
        <f t="shared" si="4"/>
        <v/>
      </c>
      <c r="Y69" s="139" t="str">
        <f t="shared" si="58"/>
        <v/>
      </c>
      <c r="Z69" s="135" t="str">
        <f t="shared" si="5"/>
        <v/>
      </c>
      <c r="AA69" s="242" t="str">
        <f t="shared" si="6"/>
        <v/>
      </c>
      <c r="AB69" s="135" t="s">
        <v>40</v>
      </c>
      <c r="AC69" s="242" t="str">
        <f t="shared" si="7"/>
        <v/>
      </c>
      <c r="AD69" s="135"/>
      <c r="AE69" s="135"/>
      <c r="AG69" s="145" t="str">
        <f t="shared" si="59"/>
        <v/>
      </c>
      <c r="AH69" s="145">
        <f t="shared" si="60"/>
        <v>0</v>
      </c>
      <c r="AI69" s="150" t="str">
        <f t="shared" si="61"/>
        <v/>
      </c>
      <c r="AJ69" s="145" t="e">
        <f t="shared" si="62"/>
        <v>#VALUE!</v>
      </c>
      <c r="AK69" s="145" t="e">
        <f t="shared" si="34"/>
        <v>#VALUE!</v>
      </c>
      <c r="AL69" s="145">
        <f t="shared" si="63"/>
        <v>23955</v>
      </c>
      <c r="AM69" s="143" t="e">
        <f t="shared" si="64"/>
        <v>#VALUE!</v>
      </c>
      <c r="AN69" s="143" t="e">
        <f t="shared" si="65"/>
        <v>#VALUE!</v>
      </c>
      <c r="AO69" s="143" t="e">
        <f t="shared" si="66"/>
        <v>#VALUE!</v>
      </c>
      <c r="AP69" s="143">
        <f t="shared" si="67"/>
        <v>0</v>
      </c>
      <c r="AQ69" s="143">
        <f t="shared" si="68"/>
        <v>1</v>
      </c>
      <c r="AR69" s="143">
        <f t="shared" si="69"/>
        <v>1900</v>
      </c>
      <c r="AS69" s="150" t="e">
        <f t="shared" si="70"/>
        <v>#VALUE!</v>
      </c>
      <c r="AT69" s="143">
        <f t="shared" si="71"/>
        <v>2</v>
      </c>
      <c r="AU69" s="143" t="e">
        <f t="shared" si="44"/>
        <v>#VALUE!</v>
      </c>
      <c r="AV69" s="143">
        <f>IF(YEAR(AH69)&lt;='Regelaltersgrenze GRV'!$B$8,'Regelaltersgrenze GRV'!$E$8,IF(YEAR(AH69)&lt;='Regelaltersgrenze GRV'!$B$9,'Regelaltersgrenze GRV'!$E$9,IF(YEAR(AH69)&lt;='Regelaltersgrenze GRV'!$B$10,'Regelaltersgrenze GRV'!$E$10,IF(YEAR(AH69)&lt;='Regelaltersgrenze GRV'!$B$11,'Regelaltersgrenze GRV'!$E$11,IF(YEAR(AH69)&lt;='Regelaltersgrenze GRV'!$B$12,'Regelaltersgrenze GRV'!$E$12,IF(YEAR(AH69)&lt;='Regelaltersgrenze GRV'!$B$13,'Regelaltersgrenze GRV'!$E$13,IF(YEAR(AH69)&lt;='Regelaltersgrenze GRV'!$B$14,'Regelaltersgrenze GRV'!$E$14,IF(YEAR(AH69)&lt;='Regelaltersgrenze GRV'!$B$15,'Regelaltersgrenze GRV'!$E$15,IF(YEAR(AH69)&lt;='Regelaltersgrenze GRV'!$B$16,'Regelaltersgrenze GRV'!$E$16,IF(YEAR(AH69)&lt;='Regelaltersgrenze GRV'!$B$17,'Regelaltersgrenze GRV'!$E$17,IF(YEAR(AH69)&lt;='Regelaltersgrenze GRV'!$B$18,'Regelaltersgrenze GRV'!$E$18,'Regelaltersgrenze GRV'!$E$19)))))))))))</f>
        <v>787</v>
      </c>
      <c r="AW69" s="145">
        <f t="shared" si="72"/>
        <v>23954</v>
      </c>
      <c r="AX69" s="143">
        <f t="shared" si="46"/>
        <v>31</v>
      </c>
      <c r="AY69" s="143">
        <f t="shared" si="73"/>
        <v>7</v>
      </c>
      <c r="AZ69" s="143">
        <f t="shared" si="74"/>
        <v>1965</v>
      </c>
      <c r="BA69" s="143">
        <v>1</v>
      </c>
      <c r="BB69" s="143">
        <f t="shared" si="75"/>
        <v>8</v>
      </c>
      <c r="BC69" s="143">
        <f t="shared" si="50"/>
        <v>1965</v>
      </c>
    </row>
    <row r="70" spans="1:55" s="131" customFormat="1" x14ac:dyDescent="0.25">
      <c r="A70" s="131">
        <v>31</v>
      </c>
      <c r="B70" s="139"/>
      <c r="C70" s="139"/>
      <c r="D70" s="139"/>
      <c r="E70" s="139"/>
      <c r="F70" s="139"/>
      <c r="G70" s="139"/>
      <c r="H70" s="140"/>
      <c r="I70" s="139" t="s">
        <v>40</v>
      </c>
      <c r="J70" s="135" t="s">
        <v>40</v>
      </c>
      <c r="K70" s="135" t="str">
        <f t="shared" si="51"/>
        <v/>
      </c>
      <c r="L70" s="139" t="str">
        <f t="shared" si="77"/>
        <v/>
      </c>
      <c r="M70" s="140" t="str">
        <f t="shared" si="78"/>
        <v/>
      </c>
      <c r="N70" s="139" t="str">
        <f t="shared" si="10"/>
        <v/>
      </c>
      <c r="O70" s="135" t="str">
        <f t="shared" si="11"/>
        <v/>
      </c>
      <c r="P70" s="135" t="str">
        <f t="shared" si="54"/>
        <v/>
      </c>
      <c r="Q70" s="139" t="str">
        <f t="shared" si="55"/>
        <v/>
      </c>
      <c r="R70" s="139" t="str">
        <f t="shared" si="76"/>
        <v/>
      </c>
      <c r="S70" s="139" t="str">
        <f t="shared" si="24"/>
        <v/>
      </c>
      <c r="T70" s="139" t="str">
        <f t="shared" si="25"/>
        <v/>
      </c>
      <c r="U70" s="244" t="str">
        <f t="shared" si="26"/>
        <v/>
      </c>
      <c r="V70" s="139" t="str">
        <f t="shared" si="56"/>
        <v/>
      </c>
      <c r="W70" s="139" t="str">
        <f t="shared" si="57"/>
        <v/>
      </c>
      <c r="X70" s="139" t="str">
        <f t="shared" si="4"/>
        <v/>
      </c>
      <c r="Y70" s="139" t="str">
        <f t="shared" si="58"/>
        <v/>
      </c>
      <c r="Z70" s="135" t="str">
        <f t="shared" si="5"/>
        <v/>
      </c>
      <c r="AA70" s="242" t="str">
        <f t="shared" si="6"/>
        <v/>
      </c>
      <c r="AB70" s="135" t="s">
        <v>40</v>
      </c>
      <c r="AC70" s="242" t="str">
        <f t="shared" si="7"/>
        <v/>
      </c>
      <c r="AD70" s="135"/>
      <c r="AE70" s="135"/>
      <c r="AG70" s="145" t="str">
        <f t="shared" si="59"/>
        <v/>
      </c>
      <c r="AH70" s="145">
        <f t="shared" si="60"/>
        <v>0</v>
      </c>
      <c r="AI70" s="150" t="str">
        <f t="shared" si="61"/>
        <v/>
      </c>
      <c r="AJ70" s="145" t="e">
        <f t="shared" si="62"/>
        <v>#VALUE!</v>
      </c>
      <c r="AK70" s="145" t="e">
        <f t="shared" si="34"/>
        <v>#VALUE!</v>
      </c>
      <c r="AL70" s="145">
        <f t="shared" si="63"/>
        <v>23955</v>
      </c>
      <c r="AM70" s="143" t="e">
        <f t="shared" si="64"/>
        <v>#VALUE!</v>
      </c>
      <c r="AN70" s="143" t="e">
        <f t="shared" si="65"/>
        <v>#VALUE!</v>
      </c>
      <c r="AO70" s="143" t="e">
        <f t="shared" si="66"/>
        <v>#VALUE!</v>
      </c>
      <c r="AP70" s="143">
        <f t="shared" si="67"/>
        <v>0</v>
      </c>
      <c r="AQ70" s="143">
        <f t="shared" si="68"/>
        <v>1</v>
      </c>
      <c r="AR70" s="143">
        <f t="shared" si="69"/>
        <v>1900</v>
      </c>
      <c r="AS70" s="150" t="e">
        <f t="shared" si="70"/>
        <v>#VALUE!</v>
      </c>
      <c r="AT70" s="143">
        <f t="shared" si="71"/>
        <v>2</v>
      </c>
      <c r="AU70" s="143" t="e">
        <f t="shared" si="44"/>
        <v>#VALUE!</v>
      </c>
      <c r="AV70" s="143">
        <f>IF(YEAR(AH70)&lt;='Regelaltersgrenze GRV'!$B$8,'Regelaltersgrenze GRV'!$E$8,IF(YEAR(AH70)&lt;='Regelaltersgrenze GRV'!$B$9,'Regelaltersgrenze GRV'!$E$9,IF(YEAR(AH70)&lt;='Regelaltersgrenze GRV'!$B$10,'Regelaltersgrenze GRV'!$E$10,IF(YEAR(AH70)&lt;='Regelaltersgrenze GRV'!$B$11,'Regelaltersgrenze GRV'!$E$11,IF(YEAR(AH70)&lt;='Regelaltersgrenze GRV'!$B$12,'Regelaltersgrenze GRV'!$E$12,IF(YEAR(AH70)&lt;='Regelaltersgrenze GRV'!$B$13,'Regelaltersgrenze GRV'!$E$13,IF(YEAR(AH70)&lt;='Regelaltersgrenze GRV'!$B$14,'Regelaltersgrenze GRV'!$E$14,IF(YEAR(AH70)&lt;='Regelaltersgrenze GRV'!$B$15,'Regelaltersgrenze GRV'!$E$15,IF(YEAR(AH70)&lt;='Regelaltersgrenze GRV'!$B$16,'Regelaltersgrenze GRV'!$E$16,IF(YEAR(AH70)&lt;='Regelaltersgrenze GRV'!$B$17,'Regelaltersgrenze GRV'!$E$17,IF(YEAR(AH70)&lt;='Regelaltersgrenze GRV'!$B$18,'Regelaltersgrenze GRV'!$E$18,'Regelaltersgrenze GRV'!$E$19)))))))))))</f>
        <v>787</v>
      </c>
      <c r="AW70" s="145">
        <f t="shared" si="72"/>
        <v>23954</v>
      </c>
      <c r="AX70" s="143">
        <f t="shared" si="46"/>
        <v>31</v>
      </c>
      <c r="AY70" s="143">
        <f t="shared" si="73"/>
        <v>7</v>
      </c>
      <c r="AZ70" s="143">
        <f t="shared" si="74"/>
        <v>1965</v>
      </c>
      <c r="BA70" s="143">
        <v>1</v>
      </c>
      <c r="BB70" s="143">
        <f t="shared" si="75"/>
        <v>8</v>
      </c>
      <c r="BC70" s="143">
        <f t="shared" si="50"/>
        <v>1965</v>
      </c>
    </row>
    <row r="71" spans="1:55" s="131" customFormat="1" x14ac:dyDescent="0.25">
      <c r="A71" s="131">
        <v>32</v>
      </c>
      <c r="B71" s="139"/>
      <c r="C71" s="139"/>
      <c r="D71" s="139"/>
      <c r="E71" s="139"/>
      <c r="F71" s="139"/>
      <c r="G71" s="139"/>
      <c r="H71" s="140"/>
      <c r="I71" s="139" t="s">
        <v>40</v>
      </c>
      <c r="J71" s="135" t="s">
        <v>40</v>
      </c>
      <c r="K71" s="135" t="str">
        <f t="shared" si="51"/>
        <v/>
      </c>
      <c r="L71" s="139" t="str">
        <f t="shared" si="77"/>
        <v/>
      </c>
      <c r="M71" s="140" t="str">
        <f t="shared" si="78"/>
        <v/>
      </c>
      <c r="N71" s="139" t="str">
        <f t="shared" si="10"/>
        <v/>
      </c>
      <c r="O71" s="135" t="str">
        <f t="shared" si="11"/>
        <v/>
      </c>
      <c r="P71" s="135" t="str">
        <f t="shared" si="54"/>
        <v/>
      </c>
      <c r="Q71" s="139" t="str">
        <f t="shared" si="55"/>
        <v/>
      </c>
      <c r="R71" s="139" t="str">
        <f t="shared" si="76"/>
        <v/>
      </c>
      <c r="S71" s="139" t="str">
        <f t="shared" si="24"/>
        <v/>
      </c>
      <c r="T71" s="139" t="str">
        <f t="shared" si="25"/>
        <v/>
      </c>
      <c r="U71" s="244" t="str">
        <f t="shared" si="26"/>
        <v/>
      </c>
      <c r="V71" s="139" t="str">
        <f t="shared" si="56"/>
        <v/>
      </c>
      <c r="W71" s="139" t="str">
        <f t="shared" si="57"/>
        <v/>
      </c>
      <c r="X71" s="139" t="str">
        <f t="shared" si="4"/>
        <v/>
      </c>
      <c r="Y71" s="139" t="str">
        <f t="shared" si="58"/>
        <v/>
      </c>
      <c r="Z71" s="135" t="str">
        <f t="shared" ref="Z71:Z102" si="79">IF(B71&lt;&gt;"",IF($L$28&lt;&gt;"",$L$28,""),"")</f>
        <v/>
      </c>
      <c r="AA71" s="242" t="str">
        <f t="shared" ref="AA71:AA102" si="80">IF(B71&lt;&gt;"",IF(Z71="bAV-Dynamik P(x%)",IF($L$29="","bitte Steigerungssatz für bAV-Dynamik P(x%) einsetzen.",$L$29),""),"")</f>
        <v/>
      </c>
      <c r="AB71" s="135" t="s">
        <v>40</v>
      </c>
      <c r="AC71" s="242" t="str">
        <f t="shared" ref="AC71:AC102" si="81">IF(B71&lt;&gt;"",IF($L$32&lt;&gt;"",$L$32,""),"")</f>
        <v/>
      </c>
      <c r="AD71" s="135"/>
      <c r="AE71" s="135"/>
      <c r="AG71" s="145" t="str">
        <f t="shared" si="59"/>
        <v/>
      </c>
      <c r="AH71" s="145">
        <f t="shared" si="60"/>
        <v>0</v>
      </c>
      <c r="AI71" s="150" t="str">
        <f t="shared" si="61"/>
        <v/>
      </c>
      <c r="AJ71" s="145" t="e">
        <f t="shared" si="62"/>
        <v>#VALUE!</v>
      </c>
      <c r="AK71" s="145" t="e">
        <f t="shared" si="34"/>
        <v>#VALUE!</v>
      </c>
      <c r="AL71" s="145">
        <f t="shared" si="63"/>
        <v>23955</v>
      </c>
      <c r="AM71" s="143" t="e">
        <f t="shared" si="64"/>
        <v>#VALUE!</v>
      </c>
      <c r="AN71" s="143" t="e">
        <f t="shared" si="65"/>
        <v>#VALUE!</v>
      </c>
      <c r="AO71" s="143" t="e">
        <f t="shared" si="66"/>
        <v>#VALUE!</v>
      </c>
      <c r="AP71" s="143">
        <f t="shared" si="67"/>
        <v>0</v>
      </c>
      <c r="AQ71" s="143">
        <f t="shared" si="68"/>
        <v>1</v>
      </c>
      <c r="AR71" s="143">
        <f t="shared" si="69"/>
        <v>1900</v>
      </c>
      <c r="AS71" s="150" t="e">
        <f t="shared" si="70"/>
        <v>#VALUE!</v>
      </c>
      <c r="AT71" s="143">
        <f t="shared" si="71"/>
        <v>2</v>
      </c>
      <c r="AU71" s="143" t="e">
        <f t="shared" si="44"/>
        <v>#VALUE!</v>
      </c>
      <c r="AV71" s="143">
        <f>IF(YEAR(AH71)&lt;='Regelaltersgrenze GRV'!$B$8,'Regelaltersgrenze GRV'!$E$8,IF(YEAR(AH71)&lt;='Regelaltersgrenze GRV'!$B$9,'Regelaltersgrenze GRV'!$E$9,IF(YEAR(AH71)&lt;='Regelaltersgrenze GRV'!$B$10,'Regelaltersgrenze GRV'!$E$10,IF(YEAR(AH71)&lt;='Regelaltersgrenze GRV'!$B$11,'Regelaltersgrenze GRV'!$E$11,IF(YEAR(AH71)&lt;='Regelaltersgrenze GRV'!$B$12,'Regelaltersgrenze GRV'!$E$12,IF(YEAR(AH71)&lt;='Regelaltersgrenze GRV'!$B$13,'Regelaltersgrenze GRV'!$E$13,IF(YEAR(AH71)&lt;='Regelaltersgrenze GRV'!$B$14,'Regelaltersgrenze GRV'!$E$14,IF(YEAR(AH71)&lt;='Regelaltersgrenze GRV'!$B$15,'Regelaltersgrenze GRV'!$E$15,IF(YEAR(AH71)&lt;='Regelaltersgrenze GRV'!$B$16,'Regelaltersgrenze GRV'!$E$16,IF(YEAR(AH71)&lt;='Regelaltersgrenze GRV'!$B$17,'Regelaltersgrenze GRV'!$E$17,IF(YEAR(AH71)&lt;='Regelaltersgrenze GRV'!$B$18,'Regelaltersgrenze GRV'!$E$18,'Regelaltersgrenze GRV'!$E$19)))))))))))</f>
        <v>787</v>
      </c>
      <c r="AW71" s="145">
        <f t="shared" si="72"/>
        <v>23954</v>
      </c>
      <c r="AX71" s="143">
        <f t="shared" si="46"/>
        <v>31</v>
      </c>
      <c r="AY71" s="143">
        <f t="shared" si="73"/>
        <v>7</v>
      </c>
      <c r="AZ71" s="143">
        <f t="shared" si="74"/>
        <v>1965</v>
      </c>
      <c r="BA71" s="143">
        <v>1</v>
      </c>
      <c r="BB71" s="143">
        <f t="shared" si="75"/>
        <v>8</v>
      </c>
      <c r="BC71" s="143">
        <f t="shared" si="50"/>
        <v>1965</v>
      </c>
    </row>
    <row r="72" spans="1:55" s="131" customFormat="1" x14ac:dyDescent="0.25">
      <c r="A72" s="131">
        <v>33</v>
      </c>
      <c r="B72" s="139"/>
      <c r="C72" s="139"/>
      <c r="D72" s="139"/>
      <c r="E72" s="139"/>
      <c r="F72" s="139"/>
      <c r="G72" s="139"/>
      <c r="H72" s="140"/>
      <c r="I72" s="139" t="s">
        <v>40</v>
      </c>
      <c r="J72" s="135" t="s">
        <v>40</v>
      </c>
      <c r="K72" s="135" t="str">
        <f t="shared" si="51"/>
        <v/>
      </c>
      <c r="L72" s="139" t="str">
        <f t="shared" si="77"/>
        <v/>
      </c>
      <c r="M72" s="140" t="str">
        <f t="shared" si="78"/>
        <v/>
      </c>
      <c r="N72" s="139" t="str">
        <f t="shared" si="10"/>
        <v/>
      </c>
      <c r="O72" s="135" t="str">
        <f t="shared" si="11"/>
        <v/>
      </c>
      <c r="P72" s="135" t="str">
        <f t="shared" si="54"/>
        <v/>
      </c>
      <c r="Q72" s="139" t="str">
        <f t="shared" si="55"/>
        <v/>
      </c>
      <c r="R72" s="139" t="str">
        <f t="shared" si="76"/>
        <v/>
      </c>
      <c r="S72" s="139" t="str">
        <f t="shared" si="24"/>
        <v/>
      </c>
      <c r="T72" s="139" t="str">
        <f t="shared" si="25"/>
        <v/>
      </c>
      <c r="U72" s="244" t="str">
        <f t="shared" si="26"/>
        <v/>
      </c>
      <c r="V72" s="139" t="str">
        <f t="shared" si="56"/>
        <v/>
      </c>
      <c r="W72" s="139" t="str">
        <f t="shared" si="57"/>
        <v/>
      </c>
      <c r="X72" s="139" t="str">
        <f t="shared" si="4"/>
        <v/>
      </c>
      <c r="Y72" s="139" t="str">
        <f t="shared" si="58"/>
        <v/>
      </c>
      <c r="Z72" s="135" t="str">
        <f t="shared" si="79"/>
        <v/>
      </c>
      <c r="AA72" s="242" t="str">
        <f t="shared" si="80"/>
        <v/>
      </c>
      <c r="AB72" s="135" t="s">
        <v>40</v>
      </c>
      <c r="AC72" s="242" t="str">
        <f t="shared" si="81"/>
        <v/>
      </c>
      <c r="AD72" s="135"/>
      <c r="AE72" s="135"/>
      <c r="AG72" s="145" t="str">
        <f t="shared" si="59"/>
        <v/>
      </c>
      <c r="AH72" s="145">
        <f t="shared" si="60"/>
        <v>0</v>
      </c>
      <c r="AI72" s="150" t="str">
        <f t="shared" si="61"/>
        <v/>
      </c>
      <c r="AJ72" s="145" t="e">
        <f t="shared" si="62"/>
        <v>#VALUE!</v>
      </c>
      <c r="AK72" s="145" t="e">
        <f t="shared" si="34"/>
        <v>#VALUE!</v>
      </c>
      <c r="AL72" s="145">
        <f t="shared" si="63"/>
        <v>23955</v>
      </c>
      <c r="AM72" s="143" t="e">
        <f t="shared" si="64"/>
        <v>#VALUE!</v>
      </c>
      <c r="AN72" s="143" t="e">
        <f t="shared" si="65"/>
        <v>#VALUE!</v>
      </c>
      <c r="AO72" s="143" t="e">
        <f t="shared" si="66"/>
        <v>#VALUE!</v>
      </c>
      <c r="AP72" s="143">
        <f t="shared" si="67"/>
        <v>0</v>
      </c>
      <c r="AQ72" s="143">
        <f t="shared" si="68"/>
        <v>1</v>
      </c>
      <c r="AR72" s="143">
        <f t="shared" si="69"/>
        <v>1900</v>
      </c>
      <c r="AS72" s="150" t="e">
        <f t="shared" si="70"/>
        <v>#VALUE!</v>
      </c>
      <c r="AT72" s="143">
        <f t="shared" si="71"/>
        <v>2</v>
      </c>
      <c r="AU72" s="143" t="e">
        <f t="shared" si="44"/>
        <v>#VALUE!</v>
      </c>
      <c r="AV72" s="143">
        <f>IF(YEAR(AH72)&lt;='Regelaltersgrenze GRV'!$B$8,'Regelaltersgrenze GRV'!$E$8,IF(YEAR(AH72)&lt;='Regelaltersgrenze GRV'!$B$9,'Regelaltersgrenze GRV'!$E$9,IF(YEAR(AH72)&lt;='Regelaltersgrenze GRV'!$B$10,'Regelaltersgrenze GRV'!$E$10,IF(YEAR(AH72)&lt;='Regelaltersgrenze GRV'!$B$11,'Regelaltersgrenze GRV'!$E$11,IF(YEAR(AH72)&lt;='Regelaltersgrenze GRV'!$B$12,'Regelaltersgrenze GRV'!$E$12,IF(YEAR(AH72)&lt;='Regelaltersgrenze GRV'!$B$13,'Regelaltersgrenze GRV'!$E$13,IF(YEAR(AH72)&lt;='Regelaltersgrenze GRV'!$B$14,'Regelaltersgrenze GRV'!$E$14,IF(YEAR(AH72)&lt;='Regelaltersgrenze GRV'!$B$15,'Regelaltersgrenze GRV'!$E$15,IF(YEAR(AH72)&lt;='Regelaltersgrenze GRV'!$B$16,'Regelaltersgrenze GRV'!$E$16,IF(YEAR(AH72)&lt;='Regelaltersgrenze GRV'!$B$17,'Regelaltersgrenze GRV'!$E$17,IF(YEAR(AH72)&lt;='Regelaltersgrenze GRV'!$B$18,'Regelaltersgrenze GRV'!$E$18,'Regelaltersgrenze GRV'!$E$19)))))))))))</f>
        <v>787</v>
      </c>
      <c r="AW72" s="145">
        <f t="shared" si="72"/>
        <v>23954</v>
      </c>
      <c r="AX72" s="143">
        <f t="shared" si="46"/>
        <v>31</v>
      </c>
      <c r="AY72" s="143">
        <f t="shared" si="73"/>
        <v>7</v>
      </c>
      <c r="AZ72" s="143">
        <f t="shared" si="74"/>
        <v>1965</v>
      </c>
      <c r="BA72" s="143">
        <v>1</v>
      </c>
      <c r="BB72" s="143">
        <f t="shared" si="75"/>
        <v>8</v>
      </c>
      <c r="BC72" s="143">
        <f t="shared" si="50"/>
        <v>1965</v>
      </c>
    </row>
    <row r="73" spans="1:55" s="131" customFormat="1" x14ac:dyDescent="0.25">
      <c r="A73" s="131">
        <v>34</v>
      </c>
      <c r="B73" s="139"/>
      <c r="C73" s="139"/>
      <c r="D73" s="139"/>
      <c r="E73" s="139"/>
      <c r="F73" s="139"/>
      <c r="G73" s="139"/>
      <c r="H73" s="140"/>
      <c r="I73" s="139" t="s">
        <v>40</v>
      </c>
      <c r="J73" s="135" t="s">
        <v>40</v>
      </c>
      <c r="K73" s="135" t="str">
        <f t="shared" si="51"/>
        <v/>
      </c>
      <c r="L73" s="139" t="str">
        <f t="shared" si="77"/>
        <v/>
      </c>
      <c r="M73" s="140" t="str">
        <f t="shared" si="78"/>
        <v/>
      </c>
      <c r="N73" s="139" t="str">
        <f t="shared" si="10"/>
        <v/>
      </c>
      <c r="O73" s="135" t="str">
        <f t="shared" si="11"/>
        <v/>
      </c>
      <c r="P73" s="135" t="str">
        <f t="shared" si="54"/>
        <v/>
      </c>
      <c r="Q73" s="139" t="str">
        <f t="shared" si="55"/>
        <v/>
      </c>
      <c r="R73" s="139" t="str">
        <f t="shared" si="76"/>
        <v/>
      </c>
      <c r="S73" s="139" t="str">
        <f t="shared" si="24"/>
        <v/>
      </c>
      <c r="T73" s="139" t="str">
        <f t="shared" si="25"/>
        <v/>
      </c>
      <c r="U73" s="244" t="str">
        <f t="shared" si="26"/>
        <v/>
      </c>
      <c r="V73" s="139" t="str">
        <f t="shared" si="56"/>
        <v/>
      </c>
      <c r="W73" s="139" t="str">
        <f t="shared" si="57"/>
        <v/>
      </c>
      <c r="X73" s="139" t="str">
        <f t="shared" si="4"/>
        <v/>
      </c>
      <c r="Y73" s="139" t="str">
        <f t="shared" si="58"/>
        <v/>
      </c>
      <c r="Z73" s="135" t="str">
        <f t="shared" si="79"/>
        <v/>
      </c>
      <c r="AA73" s="242" t="str">
        <f t="shared" si="80"/>
        <v/>
      </c>
      <c r="AB73" s="135" t="s">
        <v>40</v>
      </c>
      <c r="AC73" s="242" t="str">
        <f t="shared" si="81"/>
        <v/>
      </c>
      <c r="AD73" s="135"/>
      <c r="AE73" s="135"/>
      <c r="AG73" s="145" t="str">
        <f t="shared" si="59"/>
        <v/>
      </c>
      <c r="AH73" s="145">
        <f t="shared" si="60"/>
        <v>0</v>
      </c>
      <c r="AI73" s="150" t="str">
        <f t="shared" si="61"/>
        <v/>
      </c>
      <c r="AJ73" s="145" t="e">
        <f t="shared" si="62"/>
        <v>#VALUE!</v>
      </c>
      <c r="AK73" s="145" t="e">
        <f t="shared" si="34"/>
        <v>#VALUE!</v>
      </c>
      <c r="AL73" s="145">
        <f t="shared" si="63"/>
        <v>23955</v>
      </c>
      <c r="AM73" s="143" t="e">
        <f t="shared" si="64"/>
        <v>#VALUE!</v>
      </c>
      <c r="AN73" s="143" t="e">
        <f t="shared" si="65"/>
        <v>#VALUE!</v>
      </c>
      <c r="AO73" s="143" t="e">
        <f t="shared" si="66"/>
        <v>#VALUE!</v>
      </c>
      <c r="AP73" s="143">
        <f t="shared" si="67"/>
        <v>0</v>
      </c>
      <c r="AQ73" s="143">
        <f t="shared" si="68"/>
        <v>1</v>
      </c>
      <c r="AR73" s="143">
        <f t="shared" si="69"/>
        <v>1900</v>
      </c>
      <c r="AS73" s="150" t="e">
        <f t="shared" si="70"/>
        <v>#VALUE!</v>
      </c>
      <c r="AT73" s="143">
        <f t="shared" si="71"/>
        <v>2</v>
      </c>
      <c r="AU73" s="143" t="e">
        <f t="shared" si="44"/>
        <v>#VALUE!</v>
      </c>
      <c r="AV73" s="143">
        <f>IF(YEAR(AH73)&lt;='Regelaltersgrenze GRV'!$B$8,'Regelaltersgrenze GRV'!$E$8,IF(YEAR(AH73)&lt;='Regelaltersgrenze GRV'!$B$9,'Regelaltersgrenze GRV'!$E$9,IF(YEAR(AH73)&lt;='Regelaltersgrenze GRV'!$B$10,'Regelaltersgrenze GRV'!$E$10,IF(YEAR(AH73)&lt;='Regelaltersgrenze GRV'!$B$11,'Regelaltersgrenze GRV'!$E$11,IF(YEAR(AH73)&lt;='Regelaltersgrenze GRV'!$B$12,'Regelaltersgrenze GRV'!$E$12,IF(YEAR(AH73)&lt;='Regelaltersgrenze GRV'!$B$13,'Regelaltersgrenze GRV'!$E$13,IF(YEAR(AH73)&lt;='Regelaltersgrenze GRV'!$B$14,'Regelaltersgrenze GRV'!$E$14,IF(YEAR(AH73)&lt;='Regelaltersgrenze GRV'!$B$15,'Regelaltersgrenze GRV'!$E$15,IF(YEAR(AH73)&lt;='Regelaltersgrenze GRV'!$B$16,'Regelaltersgrenze GRV'!$E$16,IF(YEAR(AH73)&lt;='Regelaltersgrenze GRV'!$B$17,'Regelaltersgrenze GRV'!$E$17,IF(YEAR(AH73)&lt;='Regelaltersgrenze GRV'!$B$18,'Regelaltersgrenze GRV'!$E$18,'Regelaltersgrenze GRV'!$E$19)))))))))))</f>
        <v>787</v>
      </c>
      <c r="AW73" s="145">
        <f t="shared" si="72"/>
        <v>23954</v>
      </c>
      <c r="AX73" s="143">
        <f t="shared" si="46"/>
        <v>31</v>
      </c>
      <c r="AY73" s="143">
        <f t="shared" si="73"/>
        <v>7</v>
      </c>
      <c r="AZ73" s="143">
        <f t="shared" si="74"/>
        <v>1965</v>
      </c>
      <c r="BA73" s="143">
        <v>1</v>
      </c>
      <c r="BB73" s="143">
        <f t="shared" si="75"/>
        <v>8</v>
      </c>
      <c r="BC73" s="143">
        <f t="shared" si="50"/>
        <v>1965</v>
      </c>
    </row>
    <row r="74" spans="1:55" s="131" customFormat="1" x14ac:dyDescent="0.25">
      <c r="A74" s="131">
        <v>35</v>
      </c>
      <c r="B74" s="139"/>
      <c r="C74" s="139"/>
      <c r="D74" s="139"/>
      <c r="E74" s="139"/>
      <c r="F74" s="139"/>
      <c r="G74" s="139"/>
      <c r="H74" s="140"/>
      <c r="I74" s="139" t="s">
        <v>40</v>
      </c>
      <c r="J74" s="135" t="s">
        <v>40</v>
      </c>
      <c r="K74" s="135" t="str">
        <f t="shared" si="51"/>
        <v/>
      </c>
      <c r="L74" s="139" t="str">
        <f t="shared" si="77"/>
        <v/>
      </c>
      <c r="M74" s="140" t="str">
        <f t="shared" si="78"/>
        <v/>
      </c>
      <c r="N74" s="139" t="str">
        <f t="shared" si="10"/>
        <v/>
      </c>
      <c r="O74" s="135" t="str">
        <f t="shared" si="11"/>
        <v/>
      </c>
      <c r="P74" s="135" t="str">
        <f t="shared" si="54"/>
        <v/>
      </c>
      <c r="Q74" s="139" t="str">
        <f t="shared" si="55"/>
        <v/>
      </c>
      <c r="R74" s="139" t="str">
        <f t="shared" si="76"/>
        <v/>
      </c>
      <c r="S74" s="139" t="str">
        <f t="shared" si="24"/>
        <v/>
      </c>
      <c r="T74" s="139" t="str">
        <f t="shared" si="25"/>
        <v/>
      </c>
      <c r="U74" s="244" t="str">
        <f t="shared" si="26"/>
        <v/>
      </c>
      <c r="V74" s="139" t="str">
        <f t="shared" si="56"/>
        <v/>
      </c>
      <c r="W74" s="139" t="str">
        <f t="shared" si="57"/>
        <v/>
      </c>
      <c r="X74" s="139" t="str">
        <f t="shared" si="4"/>
        <v/>
      </c>
      <c r="Y74" s="139" t="str">
        <f t="shared" si="58"/>
        <v/>
      </c>
      <c r="Z74" s="135" t="str">
        <f t="shared" si="79"/>
        <v/>
      </c>
      <c r="AA74" s="242" t="str">
        <f t="shared" si="80"/>
        <v/>
      </c>
      <c r="AB74" s="135" t="s">
        <v>40</v>
      </c>
      <c r="AC74" s="242" t="str">
        <f t="shared" si="81"/>
        <v/>
      </c>
      <c r="AD74" s="135"/>
      <c r="AE74" s="135"/>
      <c r="AG74" s="145" t="str">
        <f t="shared" si="59"/>
        <v/>
      </c>
      <c r="AH74" s="145">
        <f t="shared" si="60"/>
        <v>0</v>
      </c>
      <c r="AI74" s="150" t="str">
        <f t="shared" si="61"/>
        <v/>
      </c>
      <c r="AJ74" s="145" t="e">
        <f t="shared" si="62"/>
        <v>#VALUE!</v>
      </c>
      <c r="AK74" s="145" t="e">
        <f t="shared" si="34"/>
        <v>#VALUE!</v>
      </c>
      <c r="AL74" s="145">
        <f t="shared" si="63"/>
        <v>23955</v>
      </c>
      <c r="AM74" s="143" t="e">
        <f t="shared" si="64"/>
        <v>#VALUE!</v>
      </c>
      <c r="AN74" s="143" t="e">
        <f t="shared" si="65"/>
        <v>#VALUE!</v>
      </c>
      <c r="AO74" s="143" t="e">
        <f t="shared" si="66"/>
        <v>#VALUE!</v>
      </c>
      <c r="AP74" s="143">
        <f t="shared" si="67"/>
        <v>0</v>
      </c>
      <c r="AQ74" s="143">
        <f t="shared" si="68"/>
        <v>1</v>
      </c>
      <c r="AR74" s="143">
        <f t="shared" si="69"/>
        <v>1900</v>
      </c>
      <c r="AS74" s="150" t="e">
        <f t="shared" si="70"/>
        <v>#VALUE!</v>
      </c>
      <c r="AT74" s="143">
        <f t="shared" si="71"/>
        <v>2</v>
      </c>
      <c r="AU74" s="143" t="e">
        <f t="shared" si="44"/>
        <v>#VALUE!</v>
      </c>
      <c r="AV74" s="143">
        <f>IF(YEAR(AH74)&lt;='Regelaltersgrenze GRV'!$B$8,'Regelaltersgrenze GRV'!$E$8,IF(YEAR(AH74)&lt;='Regelaltersgrenze GRV'!$B$9,'Regelaltersgrenze GRV'!$E$9,IF(YEAR(AH74)&lt;='Regelaltersgrenze GRV'!$B$10,'Regelaltersgrenze GRV'!$E$10,IF(YEAR(AH74)&lt;='Regelaltersgrenze GRV'!$B$11,'Regelaltersgrenze GRV'!$E$11,IF(YEAR(AH74)&lt;='Regelaltersgrenze GRV'!$B$12,'Regelaltersgrenze GRV'!$E$12,IF(YEAR(AH74)&lt;='Regelaltersgrenze GRV'!$B$13,'Regelaltersgrenze GRV'!$E$13,IF(YEAR(AH74)&lt;='Regelaltersgrenze GRV'!$B$14,'Regelaltersgrenze GRV'!$E$14,IF(YEAR(AH74)&lt;='Regelaltersgrenze GRV'!$B$15,'Regelaltersgrenze GRV'!$E$15,IF(YEAR(AH74)&lt;='Regelaltersgrenze GRV'!$B$16,'Regelaltersgrenze GRV'!$E$16,IF(YEAR(AH74)&lt;='Regelaltersgrenze GRV'!$B$17,'Regelaltersgrenze GRV'!$E$17,IF(YEAR(AH74)&lt;='Regelaltersgrenze GRV'!$B$18,'Regelaltersgrenze GRV'!$E$18,'Regelaltersgrenze GRV'!$E$19)))))))))))</f>
        <v>787</v>
      </c>
      <c r="AW74" s="145">
        <f t="shared" si="72"/>
        <v>23954</v>
      </c>
      <c r="AX74" s="143">
        <f t="shared" si="46"/>
        <v>31</v>
      </c>
      <c r="AY74" s="143">
        <f t="shared" si="73"/>
        <v>7</v>
      </c>
      <c r="AZ74" s="143">
        <f t="shared" si="74"/>
        <v>1965</v>
      </c>
      <c r="BA74" s="143">
        <v>1</v>
      </c>
      <c r="BB74" s="143">
        <f t="shared" si="75"/>
        <v>8</v>
      </c>
      <c r="BC74" s="143">
        <f t="shared" si="50"/>
        <v>1965</v>
      </c>
    </row>
    <row r="75" spans="1:55" s="131" customFormat="1" x14ac:dyDescent="0.25">
      <c r="A75" s="131">
        <v>36</v>
      </c>
      <c r="B75" s="139"/>
      <c r="C75" s="139"/>
      <c r="D75" s="139"/>
      <c r="E75" s="139"/>
      <c r="F75" s="139"/>
      <c r="G75" s="139"/>
      <c r="H75" s="140"/>
      <c r="I75" s="139" t="s">
        <v>40</v>
      </c>
      <c r="J75" s="135" t="s">
        <v>40</v>
      </c>
      <c r="K75" s="135" t="str">
        <f t="shared" si="51"/>
        <v/>
      </c>
      <c r="L75" s="139" t="str">
        <f t="shared" si="77"/>
        <v/>
      </c>
      <c r="M75" s="140" t="str">
        <f t="shared" si="78"/>
        <v/>
      </c>
      <c r="N75" s="139" t="str">
        <f t="shared" si="10"/>
        <v/>
      </c>
      <c r="O75" s="135" t="str">
        <f t="shared" si="11"/>
        <v/>
      </c>
      <c r="P75" s="135" t="str">
        <f t="shared" si="54"/>
        <v/>
      </c>
      <c r="Q75" s="139" t="str">
        <f t="shared" si="55"/>
        <v/>
      </c>
      <c r="R75" s="139" t="str">
        <f t="shared" si="76"/>
        <v/>
      </c>
      <c r="S75" s="139" t="str">
        <f t="shared" si="24"/>
        <v/>
      </c>
      <c r="T75" s="139" t="str">
        <f t="shared" si="25"/>
        <v/>
      </c>
      <c r="U75" s="244" t="str">
        <f t="shared" si="26"/>
        <v/>
      </c>
      <c r="V75" s="139" t="str">
        <f t="shared" si="56"/>
        <v/>
      </c>
      <c r="W75" s="139" t="str">
        <f t="shared" si="57"/>
        <v/>
      </c>
      <c r="X75" s="139" t="str">
        <f t="shared" si="4"/>
        <v/>
      </c>
      <c r="Y75" s="139" t="str">
        <f t="shared" si="58"/>
        <v/>
      </c>
      <c r="Z75" s="135" t="str">
        <f t="shared" si="79"/>
        <v/>
      </c>
      <c r="AA75" s="242" t="str">
        <f t="shared" si="80"/>
        <v/>
      </c>
      <c r="AB75" s="135" t="s">
        <v>40</v>
      </c>
      <c r="AC75" s="242" t="str">
        <f t="shared" si="81"/>
        <v/>
      </c>
      <c r="AD75" s="135"/>
      <c r="AE75" s="135"/>
      <c r="AG75" s="145" t="str">
        <f t="shared" si="59"/>
        <v/>
      </c>
      <c r="AH75" s="145">
        <f t="shared" si="60"/>
        <v>0</v>
      </c>
      <c r="AI75" s="150" t="str">
        <f t="shared" si="61"/>
        <v/>
      </c>
      <c r="AJ75" s="145" t="e">
        <f t="shared" si="62"/>
        <v>#VALUE!</v>
      </c>
      <c r="AK75" s="145" t="e">
        <f t="shared" si="34"/>
        <v>#VALUE!</v>
      </c>
      <c r="AL75" s="145">
        <f t="shared" si="63"/>
        <v>23955</v>
      </c>
      <c r="AM75" s="143" t="e">
        <f t="shared" si="64"/>
        <v>#VALUE!</v>
      </c>
      <c r="AN75" s="143" t="e">
        <f t="shared" si="65"/>
        <v>#VALUE!</v>
      </c>
      <c r="AO75" s="143" t="e">
        <f t="shared" si="66"/>
        <v>#VALUE!</v>
      </c>
      <c r="AP75" s="143">
        <f t="shared" si="67"/>
        <v>0</v>
      </c>
      <c r="AQ75" s="143">
        <f t="shared" si="68"/>
        <v>1</v>
      </c>
      <c r="AR75" s="143">
        <f t="shared" si="69"/>
        <v>1900</v>
      </c>
      <c r="AS75" s="150" t="e">
        <f t="shared" si="70"/>
        <v>#VALUE!</v>
      </c>
      <c r="AT75" s="143">
        <f t="shared" si="71"/>
        <v>2</v>
      </c>
      <c r="AU75" s="143" t="e">
        <f t="shared" si="44"/>
        <v>#VALUE!</v>
      </c>
      <c r="AV75" s="143">
        <f>IF(YEAR(AH75)&lt;='Regelaltersgrenze GRV'!$B$8,'Regelaltersgrenze GRV'!$E$8,IF(YEAR(AH75)&lt;='Regelaltersgrenze GRV'!$B$9,'Regelaltersgrenze GRV'!$E$9,IF(YEAR(AH75)&lt;='Regelaltersgrenze GRV'!$B$10,'Regelaltersgrenze GRV'!$E$10,IF(YEAR(AH75)&lt;='Regelaltersgrenze GRV'!$B$11,'Regelaltersgrenze GRV'!$E$11,IF(YEAR(AH75)&lt;='Regelaltersgrenze GRV'!$B$12,'Regelaltersgrenze GRV'!$E$12,IF(YEAR(AH75)&lt;='Regelaltersgrenze GRV'!$B$13,'Regelaltersgrenze GRV'!$E$13,IF(YEAR(AH75)&lt;='Regelaltersgrenze GRV'!$B$14,'Regelaltersgrenze GRV'!$E$14,IF(YEAR(AH75)&lt;='Regelaltersgrenze GRV'!$B$15,'Regelaltersgrenze GRV'!$E$15,IF(YEAR(AH75)&lt;='Regelaltersgrenze GRV'!$B$16,'Regelaltersgrenze GRV'!$E$16,IF(YEAR(AH75)&lt;='Regelaltersgrenze GRV'!$B$17,'Regelaltersgrenze GRV'!$E$17,IF(YEAR(AH75)&lt;='Regelaltersgrenze GRV'!$B$18,'Regelaltersgrenze GRV'!$E$18,'Regelaltersgrenze GRV'!$E$19)))))))))))</f>
        <v>787</v>
      </c>
      <c r="AW75" s="145">
        <f t="shared" si="72"/>
        <v>23954</v>
      </c>
      <c r="AX75" s="143">
        <f t="shared" si="46"/>
        <v>31</v>
      </c>
      <c r="AY75" s="143">
        <f t="shared" si="73"/>
        <v>7</v>
      </c>
      <c r="AZ75" s="143">
        <f t="shared" si="74"/>
        <v>1965</v>
      </c>
      <c r="BA75" s="143">
        <v>1</v>
      </c>
      <c r="BB75" s="143">
        <f t="shared" si="75"/>
        <v>8</v>
      </c>
      <c r="BC75" s="143">
        <f t="shared" si="50"/>
        <v>1965</v>
      </c>
    </row>
    <row r="76" spans="1:55" s="131" customFormat="1" x14ac:dyDescent="0.25">
      <c r="A76" s="131">
        <v>37</v>
      </c>
      <c r="B76" s="139"/>
      <c r="C76" s="139"/>
      <c r="D76" s="139"/>
      <c r="E76" s="139"/>
      <c r="F76" s="139"/>
      <c r="G76" s="139"/>
      <c r="H76" s="140"/>
      <c r="I76" s="139" t="s">
        <v>40</v>
      </c>
      <c r="J76" s="135" t="s">
        <v>40</v>
      </c>
      <c r="K76" s="135" t="str">
        <f t="shared" si="51"/>
        <v/>
      </c>
      <c r="L76" s="139" t="str">
        <f t="shared" si="77"/>
        <v/>
      </c>
      <c r="M76" s="140" t="str">
        <f t="shared" si="78"/>
        <v/>
      </c>
      <c r="N76" s="139" t="str">
        <f t="shared" si="10"/>
        <v/>
      </c>
      <c r="O76" s="135" t="str">
        <f t="shared" si="11"/>
        <v/>
      </c>
      <c r="P76" s="135" t="str">
        <f t="shared" si="54"/>
        <v/>
      </c>
      <c r="Q76" s="139" t="str">
        <f t="shared" si="55"/>
        <v/>
      </c>
      <c r="R76" s="139" t="str">
        <f t="shared" si="76"/>
        <v/>
      </c>
      <c r="S76" s="139" t="str">
        <f t="shared" si="24"/>
        <v/>
      </c>
      <c r="T76" s="139" t="str">
        <f t="shared" si="25"/>
        <v/>
      </c>
      <c r="U76" s="244" t="str">
        <f t="shared" si="26"/>
        <v/>
      </c>
      <c r="V76" s="139" t="str">
        <f t="shared" si="56"/>
        <v/>
      </c>
      <c r="W76" s="139" t="str">
        <f t="shared" si="57"/>
        <v/>
      </c>
      <c r="X76" s="139" t="str">
        <f t="shared" si="4"/>
        <v/>
      </c>
      <c r="Y76" s="139" t="str">
        <f t="shared" si="58"/>
        <v/>
      </c>
      <c r="Z76" s="135" t="str">
        <f t="shared" si="79"/>
        <v/>
      </c>
      <c r="AA76" s="242" t="str">
        <f t="shared" si="80"/>
        <v/>
      </c>
      <c r="AB76" s="135" t="s">
        <v>40</v>
      </c>
      <c r="AC76" s="242" t="str">
        <f t="shared" si="81"/>
        <v/>
      </c>
      <c r="AD76" s="135"/>
      <c r="AE76" s="135"/>
      <c r="AG76" s="145" t="str">
        <f t="shared" si="59"/>
        <v/>
      </c>
      <c r="AH76" s="145">
        <f t="shared" si="60"/>
        <v>0</v>
      </c>
      <c r="AI76" s="150" t="str">
        <f t="shared" si="61"/>
        <v/>
      </c>
      <c r="AJ76" s="145" t="e">
        <f t="shared" si="62"/>
        <v>#VALUE!</v>
      </c>
      <c r="AK76" s="145" t="e">
        <f t="shared" si="34"/>
        <v>#VALUE!</v>
      </c>
      <c r="AL76" s="145">
        <f t="shared" si="63"/>
        <v>23955</v>
      </c>
      <c r="AM76" s="143" t="e">
        <f t="shared" si="64"/>
        <v>#VALUE!</v>
      </c>
      <c r="AN76" s="143" t="e">
        <f t="shared" si="65"/>
        <v>#VALUE!</v>
      </c>
      <c r="AO76" s="143" t="e">
        <f t="shared" si="66"/>
        <v>#VALUE!</v>
      </c>
      <c r="AP76" s="143">
        <f t="shared" si="67"/>
        <v>0</v>
      </c>
      <c r="AQ76" s="143">
        <f t="shared" si="68"/>
        <v>1</v>
      </c>
      <c r="AR76" s="143">
        <f t="shared" si="69"/>
        <v>1900</v>
      </c>
      <c r="AS76" s="150" t="e">
        <f t="shared" si="70"/>
        <v>#VALUE!</v>
      </c>
      <c r="AT76" s="143">
        <f t="shared" si="71"/>
        <v>2</v>
      </c>
      <c r="AU76" s="143" t="e">
        <f t="shared" si="44"/>
        <v>#VALUE!</v>
      </c>
      <c r="AV76" s="143">
        <f>IF(YEAR(AH76)&lt;='Regelaltersgrenze GRV'!$B$8,'Regelaltersgrenze GRV'!$E$8,IF(YEAR(AH76)&lt;='Regelaltersgrenze GRV'!$B$9,'Regelaltersgrenze GRV'!$E$9,IF(YEAR(AH76)&lt;='Regelaltersgrenze GRV'!$B$10,'Regelaltersgrenze GRV'!$E$10,IF(YEAR(AH76)&lt;='Regelaltersgrenze GRV'!$B$11,'Regelaltersgrenze GRV'!$E$11,IF(YEAR(AH76)&lt;='Regelaltersgrenze GRV'!$B$12,'Regelaltersgrenze GRV'!$E$12,IF(YEAR(AH76)&lt;='Regelaltersgrenze GRV'!$B$13,'Regelaltersgrenze GRV'!$E$13,IF(YEAR(AH76)&lt;='Regelaltersgrenze GRV'!$B$14,'Regelaltersgrenze GRV'!$E$14,IF(YEAR(AH76)&lt;='Regelaltersgrenze GRV'!$B$15,'Regelaltersgrenze GRV'!$E$15,IF(YEAR(AH76)&lt;='Regelaltersgrenze GRV'!$B$16,'Regelaltersgrenze GRV'!$E$16,IF(YEAR(AH76)&lt;='Regelaltersgrenze GRV'!$B$17,'Regelaltersgrenze GRV'!$E$17,IF(YEAR(AH76)&lt;='Regelaltersgrenze GRV'!$B$18,'Regelaltersgrenze GRV'!$E$18,'Regelaltersgrenze GRV'!$E$19)))))))))))</f>
        <v>787</v>
      </c>
      <c r="AW76" s="145">
        <f t="shared" si="72"/>
        <v>23954</v>
      </c>
      <c r="AX76" s="143">
        <f t="shared" si="46"/>
        <v>31</v>
      </c>
      <c r="AY76" s="143">
        <f t="shared" si="73"/>
        <v>7</v>
      </c>
      <c r="AZ76" s="143">
        <f t="shared" si="74"/>
        <v>1965</v>
      </c>
      <c r="BA76" s="143">
        <v>1</v>
      </c>
      <c r="BB76" s="143">
        <f t="shared" si="75"/>
        <v>8</v>
      </c>
      <c r="BC76" s="143">
        <f t="shared" si="50"/>
        <v>1965</v>
      </c>
    </row>
    <row r="77" spans="1:55" s="131" customFormat="1" x14ac:dyDescent="0.25">
      <c r="A77" s="131">
        <v>38</v>
      </c>
      <c r="B77" s="139"/>
      <c r="C77" s="139"/>
      <c r="D77" s="139"/>
      <c r="E77" s="139"/>
      <c r="F77" s="139"/>
      <c r="G77" s="139"/>
      <c r="H77" s="140"/>
      <c r="I77" s="139" t="s">
        <v>40</v>
      </c>
      <c r="J77" s="135" t="s">
        <v>40</v>
      </c>
      <c r="K77" s="135" t="str">
        <f t="shared" si="51"/>
        <v/>
      </c>
      <c r="L77" s="139" t="str">
        <f t="shared" si="77"/>
        <v/>
      </c>
      <c r="M77" s="140" t="str">
        <f t="shared" si="78"/>
        <v/>
      </c>
      <c r="N77" s="139" t="str">
        <f t="shared" si="10"/>
        <v/>
      </c>
      <c r="O77" s="135" t="str">
        <f t="shared" si="11"/>
        <v/>
      </c>
      <c r="P77" s="135" t="str">
        <f t="shared" si="54"/>
        <v/>
      </c>
      <c r="Q77" s="139" t="str">
        <f t="shared" si="55"/>
        <v/>
      </c>
      <c r="R77" s="139" t="str">
        <f t="shared" si="76"/>
        <v/>
      </c>
      <c r="S77" s="139" t="str">
        <f t="shared" si="24"/>
        <v/>
      </c>
      <c r="T77" s="139" t="str">
        <f t="shared" si="25"/>
        <v/>
      </c>
      <c r="U77" s="244" t="str">
        <f t="shared" si="26"/>
        <v/>
      </c>
      <c r="V77" s="139" t="str">
        <f t="shared" si="56"/>
        <v/>
      </c>
      <c r="W77" s="139" t="str">
        <f t="shared" si="57"/>
        <v/>
      </c>
      <c r="X77" s="139" t="str">
        <f t="shared" si="4"/>
        <v/>
      </c>
      <c r="Y77" s="139" t="str">
        <f t="shared" si="58"/>
        <v/>
      </c>
      <c r="Z77" s="135" t="str">
        <f t="shared" si="79"/>
        <v/>
      </c>
      <c r="AA77" s="242" t="str">
        <f t="shared" si="80"/>
        <v/>
      </c>
      <c r="AB77" s="135" t="s">
        <v>40</v>
      </c>
      <c r="AC77" s="242" t="str">
        <f t="shared" si="81"/>
        <v/>
      </c>
      <c r="AD77" s="135"/>
      <c r="AE77" s="135"/>
      <c r="AG77" s="145" t="str">
        <f t="shared" si="59"/>
        <v/>
      </c>
      <c r="AH77" s="145">
        <f t="shared" si="60"/>
        <v>0</v>
      </c>
      <c r="AI77" s="150" t="str">
        <f t="shared" si="61"/>
        <v/>
      </c>
      <c r="AJ77" s="145" t="e">
        <f t="shared" si="62"/>
        <v>#VALUE!</v>
      </c>
      <c r="AK77" s="145" t="e">
        <f t="shared" si="34"/>
        <v>#VALUE!</v>
      </c>
      <c r="AL77" s="145">
        <f t="shared" si="63"/>
        <v>23955</v>
      </c>
      <c r="AM77" s="143" t="e">
        <f t="shared" si="64"/>
        <v>#VALUE!</v>
      </c>
      <c r="AN77" s="143" t="e">
        <f t="shared" si="65"/>
        <v>#VALUE!</v>
      </c>
      <c r="AO77" s="143" t="e">
        <f t="shared" si="66"/>
        <v>#VALUE!</v>
      </c>
      <c r="AP77" s="143">
        <f t="shared" si="67"/>
        <v>0</v>
      </c>
      <c r="AQ77" s="143">
        <f t="shared" si="68"/>
        <v>1</v>
      </c>
      <c r="AR77" s="143">
        <f t="shared" si="69"/>
        <v>1900</v>
      </c>
      <c r="AS77" s="150" t="e">
        <f t="shared" si="70"/>
        <v>#VALUE!</v>
      </c>
      <c r="AT77" s="143">
        <f t="shared" si="71"/>
        <v>2</v>
      </c>
      <c r="AU77" s="143" t="e">
        <f t="shared" si="44"/>
        <v>#VALUE!</v>
      </c>
      <c r="AV77" s="143">
        <f>IF(YEAR(AH77)&lt;='Regelaltersgrenze GRV'!$B$8,'Regelaltersgrenze GRV'!$E$8,IF(YEAR(AH77)&lt;='Regelaltersgrenze GRV'!$B$9,'Regelaltersgrenze GRV'!$E$9,IF(YEAR(AH77)&lt;='Regelaltersgrenze GRV'!$B$10,'Regelaltersgrenze GRV'!$E$10,IF(YEAR(AH77)&lt;='Regelaltersgrenze GRV'!$B$11,'Regelaltersgrenze GRV'!$E$11,IF(YEAR(AH77)&lt;='Regelaltersgrenze GRV'!$B$12,'Regelaltersgrenze GRV'!$E$12,IF(YEAR(AH77)&lt;='Regelaltersgrenze GRV'!$B$13,'Regelaltersgrenze GRV'!$E$13,IF(YEAR(AH77)&lt;='Regelaltersgrenze GRV'!$B$14,'Regelaltersgrenze GRV'!$E$14,IF(YEAR(AH77)&lt;='Regelaltersgrenze GRV'!$B$15,'Regelaltersgrenze GRV'!$E$15,IF(YEAR(AH77)&lt;='Regelaltersgrenze GRV'!$B$16,'Regelaltersgrenze GRV'!$E$16,IF(YEAR(AH77)&lt;='Regelaltersgrenze GRV'!$B$17,'Regelaltersgrenze GRV'!$E$17,IF(YEAR(AH77)&lt;='Regelaltersgrenze GRV'!$B$18,'Regelaltersgrenze GRV'!$E$18,'Regelaltersgrenze GRV'!$E$19)))))))))))</f>
        <v>787</v>
      </c>
      <c r="AW77" s="145">
        <f t="shared" si="72"/>
        <v>23954</v>
      </c>
      <c r="AX77" s="143">
        <f t="shared" si="46"/>
        <v>31</v>
      </c>
      <c r="AY77" s="143">
        <f t="shared" si="73"/>
        <v>7</v>
      </c>
      <c r="AZ77" s="143">
        <f t="shared" si="74"/>
        <v>1965</v>
      </c>
      <c r="BA77" s="143">
        <v>1</v>
      </c>
      <c r="BB77" s="143">
        <f t="shared" si="75"/>
        <v>8</v>
      </c>
      <c r="BC77" s="143">
        <f t="shared" si="50"/>
        <v>1965</v>
      </c>
    </row>
    <row r="78" spans="1:55" s="131" customFormat="1" x14ac:dyDescent="0.25">
      <c r="A78" s="131">
        <v>39</v>
      </c>
      <c r="B78" s="139"/>
      <c r="C78" s="139"/>
      <c r="D78" s="139"/>
      <c r="E78" s="139"/>
      <c r="F78" s="139"/>
      <c r="G78" s="139"/>
      <c r="H78" s="140"/>
      <c r="I78" s="139" t="s">
        <v>40</v>
      </c>
      <c r="J78" s="135" t="s">
        <v>40</v>
      </c>
      <c r="K78" s="135" t="str">
        <f t="shared" si="51"/>
        <v/>
      </c>
      <c r="L78" s="139" t="str">
        <f t="shared" si="77"/>
        <v/>
      </c>
      <c r="M78" s="140" t="str">
        <f t="shared" si="78"/>
        <v/>
      </c>
      <c r="N78" s="139" t="str">
        <f t="shared" si="10"/>
        <v/>
      </c>
      <c r="O78" s="135" t="str">
        <f t="shared" si="11"/>
        <v/>
      </c>
      <c r="P78" s="135" t="str">
        <f t="shared" si="54"/>
        <v/>
      </c>
      <c r="Q78" s="139" t="str">
        <f t="shared" si="55"/>
        <v/>
      </c>
      <c r="R78" s="139" t="str">
        <f t="shared" si="76"/>
        <v/>
      </c>
      <c r="S78" s="139" t="str">
        <f t="shared" si="24"/>
        <v/>
      </c>
      <c r="T78" s="139" t="str">
        <f t="shared" si="25"/>
        <v/>
      </c>
      <c r="U78" s="244" t="str">
        <f t="shared" si="26"/>
        <v/>
      </c>
      <c r="V78" s="139" t="str">
        <f t="shared" si="56"/>
        <v/>
      </c>
      <c r="W78" s="139" t="str">
        <f t="shared" si="57"/>
        <v/>
      </c>
      <c r="X78" s="139" t="str">
        <f t="shared" si="4"/>
        <v/>
      </c>
      <c r="Y78" s="139" t="str">
        <f t="shared" si="58"/>
        <v/>
      </c>
      <c r="Z78" s="135" t="str">
        <f t="shared" si="79"/>
        <v/>
      </c>
      <c r="AA78" s="242" t="str">
        <f t="shared" si="80"/>
        <v/>
      </c>
      <c r="AB78" s="135" t="s">
        <v>40</v>
      </c>
      <c r="AC78" s="242" t="str">
        <f t="shared" si="81"/>
        <v/>
      </c>
      <c r="AD78" s="135"/>
      <c r="AE78" s="135"/>
      <c r="AG78" s="145" t="str">
        <f t="shared" si="59"/>
        <v/>
      </c>
      <c r="AH78" s="145">
        <f t="shared" si="60"/>
        <v>0</v>
      </c>
      <c r="AI78" s="150" t="str">
        <f t="shared" si="61"/>
        <v/>
      </c>
      <c r="AJ78" s="145" t="e">
        <f t="shared" si="62"/>
        <v>#VALUE!</v>
      </c>
      <c r="AK78" s="145" t="e">
        <f t="shared" si="34"/>
        <v>#VALUE!</v>
      </c>
      <c r="AL78" s="145">
        <f t="shared" si="63"/>
        <v>23955</v>
      </c>
      <c r="AM78" s="143" t="e">
        <f t="shared" si="64"/>
        <v>#VALUE!</v>
      </c>
      <c r="AN78" s="143" t="e">
        <f t="shared" si="65"/>
        <v>#VALUE!</v>
      </c>
      <c r="AO78" s="143" t="e">
        <f t="shared" si="66"/>
        <v>#VALUE!</v>
      </c>
      <c r="AP78" s="143">
        <f t="shared" si="67"/>
        <v>0</v>
      </c>
      <c r="AQ78" s="143">
        <f t="shared" si="68"/>
        <v>1</v>
      </c>
      <c r="AR78" s="143">
        <f t="shared" si="69"/>
        <v>1900</v>
      </c>
      <c r="AS78" s="150" t="e">
        <f t="shared" si="70"/>
        <v>#VALUE!</v>
      </c>
      <c r="AT78" s="143">
        <f t="shared" si="71"/>
        <v>2</v>
      </c>
      <c r="AU78" s="143" t="e">
        <f t="shared" si="44"/>
        <v>#VALUE!</v>
      </c>
      <c r="AV78" s="143">
        <f>IF(YEAR(AH78)&lt;='Regelaltersgrenze GRV'!$B$8,'Regelaltersgrenze GRV'!$E$8,IF(YEAR(AH78)&lt;='Regelaltersgrenze GRV'!$B$9,'Regelaltersgrenze GRV'!$E$9,IF(YEAR(AH78)&lt;='Regelaltersgrenze GRV'!$B$10,'Regelaltersgrenze GRV'!$E$10,IF(YEAR(AH78)&lt;='Regelaltersgrenze GRV'!$B$11,'Regelaltersgrenze GRV'!$E$11,IF(YEAR(AH78)&lt;='Regelaltersgrenze GRV'!$B$12,'Regelaltersgrenze GRV'!$E$12,IF(YEAR(AH78)&lt;='Regelaltersgrenze GRV'!$B$13,'Regelaltersgrenze GRV'!$E$13,IF(YEAR(AH78)&lt;='Regelaltersgrenze GRV'!$B$14,'Regelaltersgrenze GRV'!$E$14,IF(YEAR(AH78)&lt;='Regelaltersgrenze GRV'!$B$15,'Regelaltersgrenze GRV'!$E$15,IF(YEAR(AH78)&lt;='Regelaltersgrenze GRV'!$B$16,'Regelaltersgrenze GRV'!$E$16,IF(YEAR(AH78)&lt;='Regelaltersgrenze GRV'!$B$17,'Regelaltersgrenze GRV'!$E$17,IF(YEAR(AH78)&lt;='Regelaltersgrenze GRV'!$B$18,'Regelaltersgrenze GRV'!$E$18,'Regelaltersgrenze GRV'!$E$19)))))))))))</f>
        <v>787</v>
      </c>
      <c r="AW78" s="145">
        <f t="shared" si="72"/>
        <v>23954</v>
      </c>
      <c r="AX78" s="143">
        <f t="shared" si="46"/>
        <v>31</v>
      </c>
      <c r="AY78" s="143">
        <f t="shared" si="73"/>
        <v>7</v>
      </c>
      <c r="AZ78" s="143">
        <f t="shared" si="74"/>
        <v>1965</v>
      </c>
      <c r="BA78" s="143">
        <v>1</v>
      </c>
      <c r="BB78" s="143">
        <f t="shared" si="75"/>
        <v>8</v>
      </c>
      <c r="BC78" s="143">
        <f t="shared" si="50"/>
        <v>1965</v>
      </c>
    </row>
    <row r="79" spans="1:55" s="131" customFormat="1" x14ac:dyDescent="0.25">
      <c r="A79" s="131">
        <v>40</v>
      </c>
      <c r="B79" s="139"/>
      <c r="C79" s="139"/>
      <c r="D79" s="139"/>
      <c r="E79" s="139"/>
      <c r="F79" s="139"/>
      <c r="G79" s="139"/>
      <c r="H79" s="140"/>
      <c r="I79" s="139" t="s">
        <v>40</v>
      </c>
      <c r="J79" s="135" t="s">
        <v>40</v>
      </c>
      <c r="K79" s="135" t="str">
        <f t="shared" si="51"/>
        <v/>
      </c>
      <c r="L79" s="139" t="str">
        <f t="shared" si="77"/>
        <v/>
      </c>
      <c r="M79" s="140" t="str">
        <f t="shared" si="78"/>
        <v/>
      </c>
      <c r="N79" s="139" t="str">
        <f t="shared" si="10"/>
        <v/>
      </c>
      <c r="O79" s="135" t="str">
        <f t="shared" si="11"/>
        <v/>
      </c>
      <c r="P79" s="135" t="str">
        <f t="shared" si="54"/>
        <v/>
      </c>
      <c r="Q79" s="139" t="str">
        <f t="shared" si="55"/>
        <v/>
      </c>
      <c r="R79" s="139" t="str">
        <f t="shared" si="76"/>
        <v/>
      </c>
      <c r="S79" s="139" t="str">
        <f t="shared" si="24"/>
        <v/>
      </c>
      <c r="T79" s="139" t="str">
        <f t="shared" si="25"/>
        <v/>
      </c>
      <c r="U79" s="244" t="str">
        <f t="shared" si="26"/>
        <v/>
      </c>
      <c r="V79" s="139" t="str">
        <f t="shared" si="56"/>
        <v/>
      </c>
      <c r="W79" s="139" t="str">
        <f t="shared" si="57"/>
        <v/>
      </c>
      <c r="X79" s="139" t="str">
        <f t="shared" si="4"/>
        <v/>
      </c>
      <c r="Y79" s="139" t="str">
        <f t="shared" si="58"/>
        <v/>
      </c>
      <c r="Z79" s="135" t="str">
        <f t="shared" si="79"/>
        <v/>
      </c>
      <c r="AA79" s="242" t="str">
        <f t="shared" si="80"/>
        <v/>
      </c>
      <c r="AB79" s="135" t="s">
        <v>40</v>
      </c>
      <c r="AC79" s="242" t="str">
        <f t="shared" si="81"/>
        <v/>
      </c>
      <c r="AD79" s="135"/>
      <c r="AE79" s="135"/>
      <c r="AG79" s="145" t="str">
        <f t="shared" si="59"/>
        <v/>
      </c>
      <c r="AH79" s="145">
        <f t="shared" si="60"/>
        <v>0</v>
      </c>
      <c r="AI79" s="150" t="str">
        <f t="shared" si="61"/>
        <v/>
      </c>
      <c r="AJ79" s="145" t="e">
        <f t="shared" si="62"/>
        <v>#VALUE!</v>
      </c>
      <c r="AK79" s="145" t="e">
        <f t="shared" si="34"/>
        <v>#VALUE!</v>
      </c>
      <c r="AL79" s="145">
        <f t="shared" si="63"/>
        <v>23955</v>
      </c>
      <c r="AM79" s="143" t="e">
        <f t="shared" si="64"/>
        <v>#VALUE!</v>
      </c>
      <c r="AN79" s="143" t="e">
        <f t="shared" si="65"/>
        <v>#VALUE!</v>
      </c>
      <c r="AO79" s="143" t="e">
        <f t="shared" si="66"/>
        <v>#VALUE!</v>
      </c>
      <c r="AP79" s="143">
        <f t="shared" si="67"/>
        <v>0</v>
      </c>
      <c r="AQ79" s="143">
        <f t="shared" si="68"/>
        <v>1</v>
      </c>
      <c r="AR79" s="143">
        <f t="shared" si="69"/>
        <v>1900</v>
      </c>
      <c r="AS79" s="150" t="e">
        <f t="shared" si="70"/>
        <v>#VALUE!</v>
      </c>
      <c r="AT79" s="143">
        <f t="shared" si="71"/>
        <v>2</v>
      </c>
      <c r="AU79" s="143" t="e">
        <f t="shared" si="44"/>
        <v>#VALUE!</v>
      </c>
      <c r="AV79" s="143">
        <f>IF(YEAR(AH79)&lt;='Regelaltersgrenze GRV'!$B$8,'Regelaltersgrenze GRV'!$E$8,IF(YEAR(AH79)&lt;='Regelaltersgrenze GRV'!$B$9,'Regelaltersgrenze GRV'!$E$9,IF(YEAR(AH79)&lt;='Regelaltersgrenze GRV'!$B$10,'Regelaltersgrenze GRV'!$E$10,IF(YEAR(AH79)&lt;='Regelaltersgrenze GRV'!$B$11,'Regelaltersgrenze GRV'!$E$11,IF(YEAR(AH79)&lt;='Regelaltersgrenze GRV'!$B$12,'Regelaltersgrenze GRV'!$E$12,IF(YEAR(AH79)&lt;='Regelaltersgrenze GRV'!$B$13,'Regelaltersgrenze GRV'!$E$13,IF(YEAR(AH79)&lt;='Regelaltersgrenze GRV'!$B$14,'Regelaltersgrenze GRV'!$E$14,IF(YEAR(AH79)&lt;='Regelaltersgrenze GRV'!$B$15,'Regelaltersgrenze GRV'!$E$15,IF(YEAR(AH79)&lt;='Regelaltersgrenze GRV'!$B$16,'Regelaltersgrenze GRV'!$E$16,IF(YEAR(AH79)&lt;='Regelaltersgrenze GRV'!$B$17,'Regelaltersgrenze GRV'!$E$17,IF(YEAR(AH79)&lt;='Regelaltersgrenze GRV'!$B$18,'Regelaltersgrenze GRV'!$E$18,'Regelaltersgrenze GRV'!$E$19)))))))))))</f>
        <v>787</v>
      </c>
      <c r="AW79" s="145">
        <f t="shared" si="72"/>
        <v>23954</v>
      </c>
      <c r="AX79" s="143">
        <f t="shared" si="46"/>
        <v>31</v>
      </c>
      <c r="AY79" s="143">
        <f t="shared" si="73"/>
        <v>7</v>
      </c>
      <c r="AZ79" s="143">
        <f t="shared" si="74"/>
        <v>1965</v>
      </c>
      <c r="BA79" s="143">
        <v>1</v>
      </c>
      <c r="BB79" s="143">
        <f t="shared" si="75"/>
        <v>8</v>
      </c>
      <c r="BC79" s="143">
        <f t="shared" si="50"/>
        <v>1965</v>
      </c>
    </row>
    <row r="80" spans="1:55" s="131" customFormat="1" x14ac:dyDescent="0.25">
      <c r="A80" s="131">
        <v>41</v>
      </c>
      <c r="B80" s="139"/>
      <c r="C80" s="139"/>
      <c r="D80" s="139"/>
      <c r="E80" s="139"/>
      <c r="F80" s="139"/>
      <c r="G80" s="139"/>
      <c r="H80" s="140"/>
      <c r="I80" s="139" t="s">
        <v>40</v>
      </c>
      <c r="J80" s="135" t="s">
        <v>40</v>
      </c>
      <c r="K80" s="135" t="str">
        <f t="shared" si="51"/>
        <v/>
      </c>
      <c r="L80" s="139" t="str">
        <f t="shared" si="77"/>
        <v/>
      </c>
      <c r="M80" s="140" t="str">
        <f t="shared" si="78"/>
        <v/>
      </c>
      <c r="N80" s="139" t="str">
        <f t="shared" si="10"/>
        <v/>
      </c>
      <c r="O80" s="135" t="str">
        <f t="shared" si="11"/>
        <v/>
      </c>
      <c r="P80" s="135" t="str">
        <f t="shared" si="54"/>
        <v/>
      </c>
      <c r="Q80" s="139" t="str">
        <f t="shared" si="55"/>
        <v/>
      </c>
      <c r="R80" s="139" t="str">
        <f t="shared" si="76"/>
        <v/>
      </c>
      <c r="S80" s="139" t="str">
        <f t="shared" si="24"/>
        <v/>
      </c>
      <c r="T80" s="139" t="str">
        <f t="shared" si="25"/>
        <v/>
      </c>
      <c r="U80" s="244" t="str">
        <f t="shared" si="26"/>
        <v/>
      </c>
      <c r="V80" s="139" t="str">
        <f t="shared" si="56"/>
        <v/>
      </c>
      <c r="W80" s="139" t="str">
        <f t="shared" si="57"/>
        <v/>
      </c>
      <c r="X80" s="139" t="str">
        <f t="shared" si="4"/>
        <v/>
      </c>
      <c r="Y80" s="139" t="str">
        <f t="shared" si="58"/>
        <v/>
      </c>
      <c r="Z80" s="135" t="str">
        <f t="shared" si="79"/>
        <v/>
      </c>
      <c r="AA80" s="242" t="str">
        <f t="shared" si="80"/>
        <v/>
      </c>
      <c r="AB80" s="135" t="s">
        <v>40</v>
      </c>
      <c r="AC80" s="242" t="str">
        <f t="shared" si="81"/>
        <v/>
      </c>
      <c r="AD80" s="135"/>
      <c r="AE80" s="135"/>
      <c r="AG80" s="145" t="str">
        <f t="shared" si="59"/>
        <v/>
      </c>
      <c r="AH80" s="145">
        <f t="shared" si="60"/>
        <v>0</v>
      </c>
      <c r="AI80" s="150" t="str">
        <f t="shared" si="61"/>
        <v/>
      </c>
      <c r="AJ80" s="145" t="e">
        <f t="shared" si="62"/>
        <v>#VALUE!</v>
      </c>
      <c r="AK80" s="145" t="e">
        <f t="shared" si="34"/>
        <v>#VALUE!</v>
      </c>
      <c r="AL80" s="145">
        <f t="shared" si="63"/>
        <v>23955</v>
      </c>
      <c r="AM80" s="143" t="e">
        <f t="shared" si="64"/>
        <v>#VALUE!</v>
      </c>
      <c r="AN80" s="143" t="e">
        <f t="shared" si="65"/>
        <v>#VALUE!</v>
      </c>
      <c r="AO80" s="143" t="e">
        <f t="shared" si="66"/>
        <v>#VALUE!</v>
      </c>
      <c r="AP80" s="143">
        <f t="shared" si="67"/>
        <v>0</v>
      </c>
      <c r="AQ80" s="143">
        <f t="shared" si="68"/>
        <v>1</v>
      </c>
      <c r="AR80" s="143">
        <f t="shared" si="69"/>
        <v>1900</v>
      </c>
      <c r="AS80" s="150" t="e">
        <f t="shared" si="70"/>
        <v>#VALUE!</v>
      </c>
      <c r="AT80" s="143">
        <f t="shared" si="71"/>
        <v>2</v>
      </c>
      <c r="AU80" s="143" t="e">
        <f t="shared" si="44"/>
        <v>#VALUE!</v>
      </c>
      <c r="AV80" s="143">
        <f>IF(YEAR(AH80)&lt;='Regelaltersgrenze GRV'!$B$8,'Regelaltersgrenze GRV'!$E$8,IF(YEAR(AH80)&lt;='Regelaltersgrenze GRV'!$B$9,'Regelaltersgrenze GRV'!$E$9,IF(YEAR(AH80)&lt;='Regelaltersgrenze GRV'!$B$10,'Regelaltersgrenze GRV'!$E$10,IF(YEAR(AH80)&lt;='Regelaltersgrenze GRV'!$B$11,'Regelaltersgrenze GRV'!$E$11,IF(YEAR(AH80)&lt;='Regelaltersgrenze GRV'!$B$12,'Regelaltersgrenze GRV'!$E$12,IF(YEAR(AH80)&lt;='Regelaltersgrenze GRV'!$B$13,'Regelaltersgrenze GRV'!$E$13,IF(YEAR(AH80)&lt;='Regelaltersgrenze GRV'!$B$14,'Regelaltersgrenze GRV'!$E$14,IF(YEAR(AH80)&lt;='Regelaltersgrenze GRV'!$B$15,'Regelaltersgrenze GRV'!$E$15,IF(YEAR(AH80)&lt;='Regelaltersgrenze GRV'!$B$16,'Regelaltersgrenze GRV'!$E$16,IF(YEAR(AH80)&lt;='Regelaltersgrenze GRV'!$B$17,'Regelaltersgrenze GRV'!$E$17,IF(YEAR(AH80)&lt;='Regelaltersgrenze GRV'!$B$18,'Regelaltersgrenze GRV'!$E$18,'Regelaltersgrenze GRV'!$E$19)))))))))))</f>
        <v>787</v>
      </c>
      <c r="AW80" s="145">
        <f t="shared" si="72"/>
        <v>23954</v>
      </c>
      <c r="AX80" s="143">
        <f t="shared" si="46"/>
        <v>31</v>
      </c>
      <c r="AY80" s="143">
        <f t="shared" si="73"/>
        <v>7</v>
      </c>
      <c r="AZ80" s="143">
        <f t="shared" si="74"/>
        <v>1965</v>
      </c>
      <c r="BA80" s="143">
        <v>1</v>
      </c>
      <c r="BB80" s="143">
        <f t="shared" si="75"/>
        <v>8</v>
      </c>
      <c r="BC80" s="143">
        <f t="shared" si="50"/>
        <v>1965</v>
      </c>
    </row>
    <row r="81" spans="1:55" s="131" customFormat="1" x14ac:dyDescent="0.25">
      <c r="A81" s="131">
        <v>42</v>
      </c>
      <c r="B81" s="139"/>
      <c r="C81" s="139"/>
      <c r="D81" s="139"/>
      <c r="E81" s="139"/>
      <c r="F81" s="139"/>
      <c r="G81" s="139"/>
      <c r="H81" s="140"/>
      <c r="I81" s="139" t="s">
        <v>40</v>
      </c>
      <c r="J81" s="135" t="s">
        <v>40</v>
      </c>
      <c r="K81" s="135" t="str">
        <f t="shared" si="51"/>
        <v/>
      </c>
      <c r="L81" s="139" t="str">
        <f t="shared" si="77"/>
        <v/>
      </c>
      <c r="M81" s="140" t="str">
        <f t="shared" si="78"/>
        <v/>
      </c>
      <c r="N81" s="139" t="str">
        <f t="shared" si="10"/>
        <v/>
      </c>
      <c r="O81" s="135" t="str">
        <f t="shared" si="11"/>
        <v/>
      </c>
      <c r="P81" s="135" t="str">
        <f t="shared" si="54"/>
        <v/>
      </c>
      <c r="Q81" s="139" t="str">
        <f t="shared" si="55"/>
        <v/>
      </c>
      <c r="R81" s="139" t="str">
        <f t="shared" si="76"/>
        <v/>
      </c>
      <c r="S81" s="139" t="str">
        <f t="shared" si="24"/>
        <v/>
      </c>
      <c r="T81" s="139" t="str">
        <f t="shared" si="25"/>
        <v/>
      </c>
      <c r="U81" s="244" t="str">
        <f t="shared" si="26"/>
        <v/>
      </c>
      <c r="V81" s="139" t="str">
        <f t="shared" si="56"/>
        <v/>
      </c>
      <c r="W81" s="139" t="str">
        <f t="shared" si="57"/>
        <v/>
      </c>
      <c r="X81" s="139" t="str">
        <f t="shared" si="4"/>
        <v/>
      </c>
      <c r="Y81" s="139" t="str">
        <f t="shared" si="58"/>
        <v/>
      </c>
      <c r="Z81" s="135" t="str">
        <f t="shared" si="79"/>
        <v/>
      </c>
      <c r="AA81" s="242" t="str">
        <f t="shared" si="80"/>
        <v/>
      </c>
      <c r="AB81" s="135" t="s">
        <v>40</v>
      </c>
      <c r="AC81" s="242" t="str">
        <f t="shared" si="81"/>
        <v/>
      </c>
      <c r="AD81" s="135"/>
      <c r="AE81" s="135"/>
      <c r="AG81" s="145" t="str">
        <f t="shared" si="59"/>
        <v/>
      </c>
      <c r="AH81" s="145">
        <f t="shared" si="60"/>
        <v>0</v>
      </c>
      <c r="AI81" s="150" t="str">
        <f t="shared" si="61"/>
        <v/>
      </c>
      <c r="AJ81" s="145" t="e">
        <f t="shared" si="62"/>
        <v>#VALUE!</v>
      </c>
      <c r="AK81" s="145" t="e">
        <f t="shared" si="34"/>
        <v>#VALUE!</v>
      </c>
      <c r="AL81" s="145">
        <f t="shared" si="63"/>
        <v>23955</v>
      </c>
      <c r="AM81" s="143" t="e">
        <f t="shared" si="64"/>
        <v>#VALUE!</v>
      </c>
      <c r="AN81" s="143" t="e">
        <f t="shared" si="65"/>
        <v>#VALUE!</v>
      </c>
      <c r="AO81" s="143" t="e">
        <f t="shared" si="66"/>
        <v>#VALUE!</v>
      </c>
      <c r="AP81" s="143">
        <f t="shared" si="67"/>
        <v>0</v>
      </c>
      <c r="AQ81" s="143">
        <f t="shared" si="68"/>
        <v>1</v>
      </c>
      <c r="AR81" s="143">
        <f t="shared" si="69"/>
        <v>1900</v>
      </c>
      <c r="AS81" s="150" t="e">
        <f t="shared" si="70"/>
        <v>#VALUE!</v>
      </c>
      <c r="AT81" s="143">
        <f t="shared" si="71"/>
        <v>2</v>
      </c>
      <c r="AU81" s="143" t="e">
        <f t="shared" si="44"/>
        <v>#VALUE!</v>
      </c>
      <c r="AV81" s="143">
        <f>IF(YEAR(AH81)&lt;='Regelaltersgrenze GRV'!$B$8,'Regelaltersgrenze GRV'!$E$8,IF(YEAR(AH81)&lt;='Regelaltersgrenze GRV'!$B$9,'Regelaltersgrenze GRV'!$E$9,IF(YEAR(AH81)&lt;='Regelaltersgrenze GRV'!$B$10,'Regelaltersgrenze GRV'!$E$10,IF(YEAR(AH81)&lt;='Regelaltersgrenze GRV'!$B$11,'Regelaltersgrenze GRV'!$E$11,IF(YEAR(AH81)&lt;='Regelaltersgrenze GRV'!$B$12,'Regelaltersgrenze GRV'!$E$12,IF(YEAR(AH81)&lt;='Regelaltersgrenze GRV'!$B$13,'Regelaltersgrenze GRV'!$E$13,IF(YEAR(AH81)&lt;='Regelaltersgrenze GRV'!$B$14,'Regelaltersgrenze GRV'!$E$14,IF(YEAR(AH81)&lt;='Regelaltersgrenze GRV'!$B$15,'Regelaltersgrenze GRV'!$E$15,IF(YEAR(AH81)&lt;='Regelaltersgrenze GRV'!$B$16,'Regelaltersgrenze GRV'!$E$16,IF(YEAR(AH81)&lt;='Regelaltersgrenze GRV'!$B$17,'Regelaltersgrenze GRV'!$E$17,IF(YEAR(AH81)&lt;='Regelaltersgrenze GRV'!$B$18,'Regelaltersgrenze GRV'!$E$18,'Regelaltersgrenze GRV'!$E$19)))))))))))</f>
        <v>787</v>
      </c>
      <c r="AW81" s="145">
        <f t="shared" si="72"/>
        <v>23954</v>
      </c>
      <c r="AX81" s="143">
        <f t="shared" si="46"/>
        <v>31</v>
      </c>
      <c r="AY81" s="143">
        <f t="shared" si="73"/>
        <v>7</v>
      </c>
      <c r="AZ81" s="143">
        <f t="shared" si="74"/>
        <v>1965</v>
      </c>
      <c r="BA81" s="143">
        <v>1</v>
      </c>
      <c r="BB81" s="143">
        <f t="shared" si="75"/>
        <v>8</v>
      </c>
      <c r="BC81" s="143">
        <f t="shared" si="50"/>
        <v>1965</v>
      </c>
    </row>
    <row r="82" spans="1:55" s="131" customFormat="1" x14ac:dyDescent="0.25">
      <c r="A82" s="131">
        <v>43</v>
      </c>
      <c r="B82" s="139"/>
      <c r="C82" s="139"/>
      <c r="D82" s="139"/>
      <c r="E82" s="139"/>
      <c r="F82" s="139"/>
      <c r="G82" s="139"/>
      <c r="H82" s="140"/>
      <c r="I82" s="139" t="s">
        <v>40</v>
      </c>
      <c r="J82" s="135" t="s">
        <v>40</v>
      </c>
      <c r="K82" s="135" t="str">
        <f t="shared" si="51"/>
        <v/>
      </c>
      <c r="L82" s="139" t="str">
        <f t="shared" si="77"/>
        <v/>
      </c>
      <c r="M82" s="140" t="str">
        <f t="shared" si="78"/>
        <v/>
      </c>
      <c r="N82" s="139" t="str">
        <f t="shared" si="10"/>
        <v/>
      </c>
      <c r="O82" s="135" t="str">
        <f t="shared" si="11"/>
        <v/>
      </c>
      <c r="P82" s="135" t="str">
        <f t="shared" si="54"/>
        <v/>
      </c>
      <c r="Q82" s="139" t="str">
        <f t="shared" si="55"/>
        <v/>
      </c>
      <c r="R82" s="139" t="str">
        <f t="shared" si="76"/>
        <v/>
      </c>
      <c r="S82" s="139" t="str">
        <f t="shared" si="24"/>
        <v/>
      </c>
      <c r="T82" s="139" t="str">
        <f t="shared" si="25"/>
        <v/>
      </c>
      <c r="U82" s="244" t="str">
        <f t="shared" si="26"/>
        <v/>
      </c>
      <c r="V82" s="139" t="str">
        <f t="shared" si="56"/>
        <v/>
      </c>
      <c r="W82" s="139" t="str">
        <f t="shared" si="57"/>
        <v/>
      </c>
      <c r="X82" s="139" t="str">
        <f t="shared" si="4"/>
        <v/>
      </c>
      <c r="Y82" s="139" t="str">
        <f t="shared" si="58"/>
        <v/>
      </c>
      <c r="Z82" s="135" t="str">
        <f t="shared" si="79"/>
        <v/>
      </c>
      <c r="AA82" s="242" t="str">
        <f t="shared" si="80"/>
        <v/>
      </c>
      <c r="AB82" s="135" t="s">
        <v>40</v>
      </c>
      <c r="AC82" s="242" t="str">
        <f t="shared" si="81"/>
        <v/>
      </c>
      <c r="AD82" s="135"/>
      <c r="AE82" s="135"/>
      <c r="AG82" s="145" t="str">
        <f t="shared" si="59"/>
        <v/>
      </c>
      <c r="AH82" s="145">
        <f t="shared" si="60"/>
        <v>0</v>
      </c>
      <c r="AI82" s="150" t="str">
        <f t="shared" si="61"/>
        <v/>
      </c>
      <c r="AJ82" s="145" t="e">
        <f t="shared" si="62"/>
        <v>#VALUE!</v>
      </c>
      <c r="AK82" s="145" t="e">
        <f t="shared" si="34"/>
        <v>#VALUE!</v>
      </c>
      <c r="AL82" s="145">
        <f t="shared" si="63"/>
        <v>23955</v>
      </c>
      <c r="AM82" s="143" t="e">
        <f t="shared" si="64"/>
        <v>#VALUE!</v>
      </c>
      <c r="AN82" s="143" t="e">
        <f t="shared" si="65"/>
        <v>#VALUE!</v>
      </c>
      <c r="AO82" s="143" t="e">
        <f t="shared" si="66"/>
        <v>#VALUE!</v>
      </c>
      <c r="AP82" s="143">
        <f t="shared" si="67"/>
        <v>0</v>
      </c>
      <c r="AQ82" s="143">
        <f t="shared" si="68"/>
        <v>1</v>
      </c>
      <c r="AR82" s="143">
        <f t="shared" si="69"/>
        <v>1900</v>
      </c>
      <c r="AS82" s="150" t="e">
        <f t="shared" si="70"/>
        <v>#VALUE!</v>
      </c>
      <c r="AT82" s="143">
        <f t="shared" si="71"/>
        <v>2</v>
      </c>
      <c r="AU82" s="143" t="e">
        <f t="shared" si="44"/>
        <v>#VALUE!</v>
      </c>
      <c r="AV82" s="143">
        <f>IF(YEAR(AH82)&lt;='Regelaltersgrenze GRV'!$B$8,'Regelaltersgrenze GRV'!$E$8,IF(YEAR(AH82)&lt;='Regelaltersgrenze GRV'!$B$9,'Regelaltersgrenze GRV'!$E$9,IF(YEAR(AH82)&lt;='Regelaltersgrenze GRV'!$B$10,'Regelaltersgrenze GRV'!$E$10,IF(YEAR(AH82)&lt;='Regelaltersgrenze GRV'!$B$11,'Regelaltersgrenze GRV'!$E$11,IF(YEAR(AH82)&lt;='Regelaltersgrenze GRV'!$B$12,'Regelaltersgrenze GRV'!$E$12,IF(YEAR(AH82)&lt;='Regelaltersgrenze GRV'!$B$13,'Regelaltersgrenze GRV'!$E$13,IF(YEAR(AH82)&lt;='Regelaltersgrenze GRV'!$B$14,'Regelaltersgrenze GRV'!$E$14,IF(YEAR(AH82)&lt;='Regelaltersgrenze GRV'!$B$15,'Regelaltersgrenze GRV'!$E$15,IF(YEAR(AH82)&lt;='Regelaltersgrenze GRV'!$B$16,'Regelaltersgrenze GRV'!$E$16,IF(YEAR(AH82)&lt;='Regelaltersgrenze GRV'!$B$17,'Regelaltersgrenze GRV'!$E$17,IF(YEAR(AH82)&lt;='Regelaltersgrenze GRV'!$B$18,'Regelaltersgrenze GRV'!$E$18,'Regelaltersgrenze GRV'!$E$19)))))))))))</f>
        <v>787</v>
      </c>
      <c r="AW82" s="145">
        <f t="shared" si="72"/>
        <v>23954</v>
      </c>
      <c r="AX82" s="143">
        <f t="shared" si="46"/>
        <v>31</v>
      </c>
      <c r="AY82" s="143">
        <f t="shared" si="73"/>
        <v>7</v>
      </c>
      <c r="AZ82" s="143">
        <f t="shared" si="74"/>
        <v>1965</v>
      </c>
      <c r="BA82" s="143">
        <v>1</v>
      </c>
      <c r="BB82" s="143">
        <f t="shared" si="75"/>
        <v>8</v>
      </c>
      <c r="BC82" s="143">
        <f t="shared" si="50"/>
        <v>1965</v>
      </c>
    </row>
    <row r="83" spans="1:55" s="131" customFormat="1" x14ac:dyDescent="0.25">
      <c r="A83" s="131">
        <v>44</v>
      </c>
      <c r="B83" s="139"/>
      <c r="C83" s="139"/>
      <c r="D83" s="139"/>
      <c r="E83" s="139"/>
      <c r="F83" s="139"/>
      <c r="G83" s="139"/>
      <c r="H83" s="140"/>
      <c r="I83" s="139" t="s">
        <v>40</v>
      </c>
      <c r="J83" s="135" t="s">
        <v>40</v>
      </c>
      <c r="K83" s="135" t="str">
        <f t="shared" si="51"/>
        <v/>
      </c>
      <c r="L83" s="139" t="str">
        <f t="shared" si="77"/>
        <v/>
      </c>
      <c r="M83" s="140" t="str">
        <f t="shared" si="78"/>
        <v/>
      </c>
      <c r="N83" s="139" t="str">
        <f t="shared" si="10"/>
        <v/>
      </c>
      <c r="O83" s="135" t="str">
        <f t="shared" si="11"/>
        <v/>
      </c>
      <c r="P83" s="135" t="str">
        <f t="shared" si="54"/>
        <v/>
      </c>
      <c r="Q83" s="139" t="str">
        <f t="shared" si="55"/>
        <v/>
      </c>
      <c r="R83" s="139" t="str">
        <f t="shared" si="76"/>
        <v/>
      </c>
      <c r="S83" s="139" t="str">
        <f t="shared" si="24"/>
        <v/>
      </c>
      <c r="T83" s="139" t="str">
        <f t="shared" si="25"/>
        <v/>
      </c>
      <c r="U83" s="244" t="str">
        <f t="shared" si="26"/>
        <v/>
      </c>
      <c r="V83" s="139" t="str">
        <f t="shared" si="56"/>
        <v/>
      </c>
      <c r="W83" s="139" t="str">
        <f t="shared" si="57"/>
        <v/>
      </c>
      <c r="X83" s="139" t="str">
        <f t="shared" si="4"/>
        <v/>
      </c>
      <c r="Y83" s="139" t="str">
        <f t="shared" si="58"/>
        <v/>
      </c>
      <c r="Z83" s="135" t="str">
        <f t="shared" si="79"/>
        <v/>
      </c>
      <c r="AA83" s="242" t="str">
        <f t="shared" si="80"/>
        <v/>
      </c>
      <c r="AB83" s="135" t="s">
        <v>40</v>
      </c>
      <c r="AC83" s="242" t="str">
        <f t="shared" si="81"/>
        <v/>
      </c>
      <c r="AD83" s="135"/>
      <c r="AE83" s="135"/>
      <c r="AG83" s="145" t="str">
        <f t="shared" si="59"/>
        <v/>
      </c>
      <c r="AH83" s="145">
        <f t="shared" si="60"/>
        <v>0</v>
      </c>
      <c r="AI83" s="150" t="str">
        <f t="shared" si="61"/>
        <v/>
      </c>
      <c r="AJ83" s="145" t="e">
        <f t="shared" si="62"/>
        <v>#VALUE!</v>
      </c>
      <c r="AK83" s="145" t="e">
        <f t="shared" si="34"/>
        <v>#VALUE!</v>
      </c>
      <c r="AL83" s="145">
        <f t="shared" si="63"/>
        <v>23955</v>
      </c>
      <c r="AM83" s="143" t="e">
        <f t="shared" si="64"/>
        <v>#VALUE!</v>
      </c>
      <c r="AN83" s="143" t="e">
        <f t="shared" si="65"/>
        <v>#VALUE!</v>
      </c>
      <c r="AO83" s="143" t="e">
        <f t="shared" si="66"/>
        <v>#VALUE!</v>
      </c>
      <c r="AP83" s="143">
        <f t="shared" si="67"/>
        <v>0</v>
      </c>
      <c r="AQ83" s="143">
        <f t="shared" si="68"/>
        <v>1</v>
      </c>
      <c r="AR83" s="143">
        <f t="shared" si="69"/>
        <v>1900</v>
      </c>
      <c r="AS83" s="150" t="e">
        <f t="shared" si="70"/>
        <v>#VALUE!</v>
      </c>
      <c r="AT83" s="143">
        <f t="shared" si="71"/>
        <v>2</v>
      </c>
      <c r="AU83" s="143" t="e">
        <f t="shared" si="44"/>
        <v>#VALUE!</v>
      </c>
      <c r="AV83" s="143">
        <f>IF(YEAR(AH83)&lt;='Regelaltersgrenze GRV'!$B$8,'Regelaltersgrenze GRV'!$E$8,IF(YEAR(AH83)&lt;='Regelaltersgrenze GRV'!$B$9,'Regelaltersgrenze GRV'!$E$9,IF(YEAR(AH83)&lt;='Regelaltersgrenze GRV'!$B$10,'Regelaltersgrenze GRV'!$E$10,IF(YEAR(AH83)&lt;='Regelaltersgrenze GRV'!$B$11,'Regelaltersgrenze GRV'!$E$11,IF(YEAR(AH83)&lt;='Regelaltersgrenze GRV'!$B$12,'Regelaltersgrenze GRV'!$E$12,IF(YEAR(AH83)&lt;='Regelaltersgrenze GRV'!$B$13,'Regelaltersgrenze GRV'!$E$13,IF(YEAR(AH83)&lt;='Regelaltersgrenze GRV'!$B$14,'Regelaltersgrenze GRV'!$E$14,IF(YEAR(AH83)&lt;='Regelaltersgrenze GRV'!$B$15,'Regelaltersgrenze GRV'!$E$15,IF(YEAR(AH83)&lt;='Regelaltersgrenze GRV'!$B$16,'Regelaltersgrenze GRV'!$E$16,IF(YEAR(AH83)&lt;='Regelaltersgrenze GRV'!$B$17,'Regelaltersgrenze GRV'!$E$17,IF(YEAR(AH83)&lt;='Regelaltersgrenze GRV'!$B$18,'Regelaltersgrenze GRV'!$E$18,'Regelaltersgrenze GRV'!$E$19)))))))))))</f>
        <v>787</v>
      </c>
      <c r="AW83" s="145">
        <f t="shared" si="72"/>
        <v>23954</v>
      </c>
      <c r="AX83" s="143">
        <f t="shared" si="46"/>
        <v>31</v>
      </c>
      <c r="AY83" s="143">
        <f t="shared" si="73"/>
        <v>7</v>
      </c>
      <c r="AZ83" s="143">
        <f t="shared" si="74"/>
        <v>1965</v>
      </c>
      <c r="BA83" s="143">
        <v>1</v>
      </c>
      <c r="BB83" s="143">
        <f t="shared" si="75"/>
        <v>8</v>
      </c>
      <c r="BC83" s="143">
        <f t="shared" si="50"/>
        <v>1965</v>
      </c>
    </row>
    <row r="84" spans="1:55" s="131" customFormat="1" x14ac:dyDescent="0.25">
      <c r="A84" s="131">
        <v>45</v>
      </c>
      <c r="B84" s="139"/>
      <c r="C84" s="139"/>
      <c r="D84" s="139"/>
      <c r="E84" s="139"/>
      <c r="F84" s="139"/>
      <c r="G84" s="139"/>
      <c r="H84" s="140"/>
      <c r="I84" s="139" t="s">
        <v>40</v>
      </c>
      <c r="J84" s="135" t="s">
        <v>40</v>
      </c>
      <c r="K84" s="135" t="str">
        <f t="shared" si="51"/>
        <v/>
      </c>
      <c r="L84" s="139" t="str">
        <f t="shared" si="77"/>
        <v/>
      </c>
      <c r="M84" s="140" t="str">
        <f t="shared" si="78"/>
        <v/>
      </c>
      <c r="N84" s="139" t="str">
        <f t="shared" si="10"/>
        <v/>
      </c>
      <c r="O84" s="135" t="str">
        <f t="shared" si="11"/>
        <v/>
      </c>
      <c r="P84" s="135" t="str">
        <f t="shared" si="54"/>
        <v/>
      </c>
      <c r="Q84" s="139" t="str">
        <f t="shared" si="55"/>
        <v/>
      </c>
      <c r="R84" s="139" t="str">
        <f t="shared" si="76"/>
        <v/>
      </c>
      <c r="S84" s="139" t="str">
        <f t="shared" si="24"/>
        <v/>
      </c>
      <c r="T84" s="139" t="str">
        <f t="shared" si="25"/>
        <v/>
      </c>
      <c r="U84" s="244" t="str">
        <f t="shared" si="26"/>
        <v/>
      </c>
      <c r="V84" s="139" t="str">
        <f t="shared" si="56"/>
        <v/>
      </c>
      <c r="W84" s="139" t="str">
        <f t="shared" si="57"/>
        <v/>
      </c>
      <c r="X84" s="139" t="str">
        <f t="shared" si="4"/>
        <v/>
      </c>
      <c r="Y84" s="139" t="str">
        <f t="shared" si="58"/>
        <v/>
      </c>
      <c r="Z84" s="135" t="str">
        <f t="shared" si="79"/>
        <v/>
      </c>
      <c r="AA84" s="242" t="str">
        <f t="shared" si="80"/>
        <v/>
      </c>
      <c r="AB84" s="135" t="s">
        <v>40</v>
      </c>
      <c r="AC84" s="242" t="str">
        <f t="shared" si="81"/>
        <v/>
      </c>
      <c r="AD84" s="135"/>
      <c r="AE84" s="135"/>
      <c r="AG84" s="145" t="str">
        <f t="shared" si="59"/>
        <v/>
      </c>
      <c r="AH84" s="145">
        <f t="shared" si="60"/>
        <v>0</v>
      </c>
      <c r="AI84" s="150" t="str">
        <f t="shared" si="61"/>
        <v/>
      </c>
      <c r="AJ84" s="145" t="e">
        <f t="shared" si="62"/>
        <v>#VALUE!</v>
      </c>
      <c r="AK84" s="145" t="e">
        <f t="shared" si="34"/>
        <v>#VALUE!</v>
      </c>
      <c r="AL84" s="145">
        <f t="shared" si="63"/>
        <v>23955</v>
      </c>
      <c r="AM84" s="143" t="e">
        <f t="shared" si="64"/>
        <v>#VALUE!</v>
      </c>
      <c r="AN84" s="143" t="e">
        <f t="shared" si="65"/>
        <v>#VALUE!</v>
      </c>
      <c r="AO84" s="143" t="e">
        <f t="shared" si="66"/>
        <v>#VALUE!</v>
      </c>
      <c r="AP84" s="143">
        <f t="shared" si="67"/>
        <v>0</v>
      </c>
      <c r="AQ84" s="143">
        <f t="shared" si="68"/>
        <v>1</v>
      </c>
      <c r="AR84" s="143">
        <f t="shared" si="69"/>
        <v>1900</v>
      </c>
      <c r="AS84" s="150" t="e">
        <f t="shared" si="70"/>
        <v>#VALUE!</v>
      </c>
      <c r="AT84" s="143">
        <f t="shared" si="71"/>
        <v>2</v>
      </c>
      <c r="AU84" s="143" t="e">
        <f t="shared" si="44"/>
        <v>#VALUE!</v>
      </c>
      <c r="AV84" s="143">
        <f>IF(YEAR(AH84)&lt;='Regelaltersgrenze GRV'!$B$8,'Regelaltersgrenze GRV'!$E$8,IF(YEAR(AH84)&lt;='Regelaltersgrenze GRV'!$B$9,'Regelaltersgrenze GRV'!$E$9,IF(YEAR(AH84)&lt;='Regelaltersgrenze GRV'!$B$10,'Regelaltersgrenze GRV'!$E$10,IF(YEAR(AH84)&lt;='Regelaltersgrenze GRV'!$B$11,'Regelaltersgrenze GRV'!$E$11,IF(YEAR(AH84)&lt;='Regelaltersgrenze GRV'!$B$12,'Regelaltersgrenze GRV'!$E$12,IF(YEAR(AH84)&lt;='Regelaltersgrenze GRV'!$B$13,'Regelaltersgrenze GRV'!$E$13,IF(YEAR(AH84)&lt;='Regelaltersgrenze GRV'!$B$14,'Regelaltersgrenze GRV'!$E$14,IF(YEAR(AH84)&lt;='Regelaltersgrenze GRV'!$B$15,'Regelaltersgrenze GRV'!$E$15,IF(YEAR(AH84)&lt;='Regelaltersgrenze GRV'!$B$16,'Regelaltersgrenze GRV'!$E$16,IF(YEAR(AH84)&lt;='Regelaltersgrenze GRV'!$B$17,'Regelaltersgrenze GRV'!$E$17,IF(YEAR(AH84)&lt;='Regelaltersgrenze GRV'!$B$18,'Regelaltersgrenze GRV'!$E$18,'Regelaltersgrenze GRV'!$E$19)))))))))))</f>
        <v>787</v>
      </c>
      <c r="AW84" s="145">
        <f t="shared" si="72"/>
        <v>23954</v>
      </c>
      <c r="AX84" s="143">
        <f t="shared" si="46"/>
        <v>31</v>
      </c>
      <c r="AY84" s="143">
        <f t="shared" si="73"/>
        <v>7</v>
      </c>
      <c r="AZ84" s="143">
        <f t="shared" si="74"/>
        <v>1965</v>
      </c>
      <c r="BA84" s="143">
        <v>1</v>
      </c>
      <c r="BB84" s="143">
        <f t="shared" si="75"/>
        <v>8</v>
      </c>
      <c r="BC84" s="143">
        <f t="shared" si="50"/>
        <v>1965</v>
      </c>
    </row>
    <row r="85" spans="1:55" s="131" customFormat="1" x14ac:dyDescent="0.25">
      <c r="A85" s="131">
        <v>46</v>
      </c>
      <c r="B85" s="139"/>
      <c r="C85" s="139"/>
      <c r="D85" s="139"/>
      <c r="E85" s="139"/>
      <c r="F85" s="139"/>
      <c r="G85" s="139"/>
      <c r="H85" s="140"/>
      <c r="I85" s="139" t="s">
        <v>40</v>
      </c>
      <c r="J85" s="135" t="s">
        <v>40</v>
      </c>
      <c r="K85" s="135" t="str">
        <f t="shared" si="51"/>
        <v/>
      </c>
      <c r="L85" s="139" t="str">
        <f t="shared" si="77"/>
        <v/>
      </c>
      <c r="M85" s="140" t="str">
        <f t="shared" si="78"/>
        <v/>
      </c>
      <c r="N85" s="139" t="str">
        <f t="shared" si="10"/>
        <v/>
      </c>
      <c r="O85" s="135" t="str">
        <f t="shared" si="11"/>
        <v/>
      </c>
      <c r="P85" s="135" t="str">
        <f t="shared" si="54"/>
        <v/>
      </c>
      <c r="Q85" s="139" t="str">
        <f t="shared" si="55"/>
        <v/>
      </c>
      <c r="R85" s="139" t="str">
        <f t="shared" si="76"/>
        <v/>
      </c>
      <c r="S85" s="139" t="str">
        <f t="shared" si="24"/>
        <v/>
      </c>
      <c r="T85" s="139" t="str">
        <f t="shared" si="25"/>
        <v/>
      </c>
      <c r="U85" s="244" t="str">
        <f t="shared" si="26"/>
        <v/>
      </c>
      <c r="V85" s="139" t="str">
        <f t="shared" si="56"/>
        <v/>
      </c>
      <c r="W85" s="139" t="str">
        <f t="shared" si="57"/>
        <v/>
      </c>
      <c r="X85" s="139" t="str">
        <f t="shared" si="4"/>
        <v/>
      </c>
      <c r="Y85" s="139" t="str">
        <f t="shared" si="58"/>
        <v/>
      </c>
      <c r="Z85" s="135" t="str">
        <f t="shared" si="79"/>
        <v/>
      </c>
      <c r="AA85" s="242" t="str">
        <f t="shared" si="80"/>
        <v/>
      </c>
      <c r="AB85" s="135" t="s">
        <v>40</v>
      </c>
      <c r="AC85" s="242" t="str">
        <f t="shared" si="81"/>
        <v/>
      </c>
      <c r="AD85" s="135"/>
      <c r="AE85" s="135"/>
      <c r="AG85" s="145" t="str">
        <f t="shared" si="59"/>
        <v/>
      </c>
      <c r="AH85" s="145">
        <f t="shared" si="60"/>
        <v>0</v>
      </c>
      <c r="AI85" s="150" t="str">
        <f t="shared" si="61"/>
        <v/>
      </c>
      <c r="AJ85" s="145" t="e">
        <f t="shared" si="62"/>
        <v>#VALUE!</v>
      </c>
      <c r="AK85" s="145" t="e">
        <f t="shared" si="34"/>
        <v>#VALUE!</v>
      </c>
      <c r="AL85" s="145">
        <f t="shared" si="63"/>
        <v>23955</v>
      </c>
      <c r="AM85" s="143" t="e">
        <f t="shared" si="64"/>
        <v>#VALUE!</v>
      </c>
      <c r="AN85" s="143" t="e">
        <f t="shared" si="65"/>
        <v>#VALUE!</v>
      </c>
      <c r="AO85" s="143" t="e">
        <f t="shared" si="66"/>
        <v>#VALUE!</v>
      </c>
      <c r="AP85" s="143">
        <f t="shared" si="67"/>
        <v>0</v>
      </c>
      <c r="AQ85" s="143">
        <f t="shared" si="68"/>
        <v>1</v>
      </c>
      <c r="AR85" s="143">
        <f t="shared" si="69"/>
        <v>1900</v>
      </c>
      <c r="AS85" s="150" t="e">
        <f t="shared" si="70"/>
        <v>#VALUE!</v>
      </c>
      <c r="AT85" s="143">
        <f t="shared" si="71"/>
        <v>2</v>
      </c>
      <c r="AU85" s="143" t="e">
        <f t="shared" si="44"/>
        <v>#VALUE!</v>
      </c>
      <c r="AV85" s="143">
        <f>IF(YEAR(AH85)&lt;='Regelaltersgrenze GRV'!$B$8,'Regelaltersgrenze GRV'!$E$8,IF(YEAR(AH85)&lt;='Regelaltersgrenze GRV'!$B$9,'Regelaltersgrenze GRV'!$E$9,IF(YEAR(AH85)&lt;='Regelaltersgrenze GRV'!$B$10,'Regelaltersgrenze GRV'!$E$10,IF(YEAR(AH85)&lt;='Regelaltersgrenze GRV'!$B$11,'Regelaltersgrenze GRV'!$E$11,IF(YEAR(AH85)&lt;='Regelaltersgrenze GRV'!$B$12,'Regelaltersgrenze GRV'!$E$12,IF(YEAR(AH85)&lt;='Regelaltersgrenze GRV'!$B$13,'Regelaltersgrenze GRV'!$E$13,IF(YEAR(AH85)&lt;='Regelaltersgrenze GRV'!$B$14,'Regelaltersgrenze GRV'!$E$14,IF(YEAR(AH85)&lt;='Regelaltersgrenze GRV'!$B$15,'Regelaltersgrenze GRV'!$E$15,IF(YEAR(AH85)&lt;='Regelaltersgrenze GRV'!$B$16,'Regelaltersgrenze GRV'!$E$16,IF(YEAR(AH85)&lt;='Regelaltersgrenze GRV'!$B$17,'Regelaltersgrenze GRV'!$E$17,IF(YEAR(AH85)&lt;='Regelaltersgrenze GRV'!$B$18,'Regelaltersgrenze GRV'!$E$18,'Regelaltersgrenze GRV'!$E$19)))))))))))</f>
        <v>787</v>
      </c>
      <c r="AW85" s="145">
        <f t="shared" si="72"/>
        <v>23954</v>
      </c>
      <c r="AX85" s="143">
        <f t="shared" si="46"/>
        <v>31</v>
      </c>
      <c r="AY85" s="143">
        <f t="shared" si="73"/>
        <v>7</v>
      </c>
      <c r="AZ85" s="143">
        <f t="shared" si="74"/>
        <v>1965</v>
      </c>
      <c r="BA85" s="143">
        <v>1</v>
      </c>
      <c r="BB85" s="143">
        <f t="shared" si="75"/>
        <v>8</v>
      </c>
      <c r="BC85" s="143">
        <f t="shared" si="50"/>
        <v>1965</v>
      </c>
    </row>
    <row r="86" spans="1:55" s="131" customFormat="1" x14ac:dyDescent="0.25">
      <c r="A86" s="131">
        <v>47</v>
      </c>
      <c r="B86" s="139"/>
      <c r="C86" s="139"/>
      <c r="D86" s="139"/>
      <c r="E86" s="139"/>
      <c r="F86" s="139"/>
      <c r="G86" s="139"/>
      <c r="H86" s="140"/>
      <c r="I86" s="139" t="s">
        <v>40</v>
      </c>
      <c r="J86" s="135" t="s">
        <v>40</v>
      </c>
      <c r="K86" s="135" t="str">
        <f t="shared" si="51"/>
        <v/>
      </c>
      <c r="L86" s="139" t="str">
        <f t="shared" si="77"/>
        <v/>
      </c>
      <c r="M86" s="140" t="str">
        <f t="shared" si="78"/>
        <v/>
      </c>
      <c r="N86" s="139" t="str">
        <f t="shared" si="10"/>
        <v/>
      </c>
      <c r="O86" s="135" t="str">
        <f t="shared" si="11"/>
        <v/>
      </c>
      <c r="P86" s="135" t="str">
        <f t="shared" si="54"/>
        <v/>
      </c>
      <c r="Q86" s="139" t="str">
        <f t="shared" si="55"/>
        <v/>
      </c>
      <c r="R86" s="139" t="str">
        <f t="shared" si="76"/>
        <v/>
      </c>
      <c r="S86" s="139" t="str">
        <f t="shared" si="24"/>
        <v/>
      </c>
      <c r="T86" s="139" t="str">
        <f t="shared" si="25"/>
        <v/>
      </c>
      <c r="U86" s="244" t="str">
        <f t="shared" si="26"/>
        <v/>
      </c>
      <c r="V86" s="139" t="str">
        <f t="shared" si="56"/>
        <v/>
      </c>
      <c r="W86" s="139" t="str">
        <f t="shared" si="57"/>
        <v/>
      </c>
      <c r="X86" s="139" t="str">
        <f t="shared" si="4"/>
        <v/>
      </c>
      <c r="Y86" s="139" t="str">
        <f t="shared" si="58"/>
        <v/>
      </c>
      <c r="Z86" s="135" t="str">
        <f t="shared" si="79"/>
        <v/>
      </c>
      <c r="AA86" s="242" t="str">
        <f t="shared" si="80"/>
        <v/>
      </c>
      <c r="AB86" s="135" t="s">
        <v>40</v>
      </c>
      <c r="AC86" s="242" t="str">
        <f t="shared" si="81"/>
        <v/>
      </c>
      <c r="AD86" s="135"/>
      <c r="AE86" s="135"/>
      <c r="AG86" s="145" t="str">
        <f t="shared" si="59"/>
        <v/>
      </c>
      <c r="AH86" s="145">
        <f t="shared" si="60"/>
        <v>0</v>
      </c>
      <c r="AI86" s="150" t="str">
        <f t="shared" si="61"/>
        <v/>
      </c>
      <c r="AJ86" s="145" t="e">
        <f t="shared" si="62"/>
        <v>#VALUE!</v>
      </c>
      <c r="AK86" s="145" t="e">
        <f t="shared" si="34"/>
        <v>#VALUE!</v>
      </c>
      <c r="AL86" s="145">
        <f t="shared" si="63"/>
        <v>23955</v>
      </c>
      <c r="AM86" s="143" t="e">
        <f t="shared" si="64"/>
        <v>#VALUE!</v>
      </c>
      <c r="AN86" s="143" t="e">
        <f t="shared" si="65"/>
        <v>#VALUE!</v>
      </c>
      <c r="AO86" s="143" t="e">
        <f t="shared" si="66"/>
        <v>#VALUE!</v>
      </c>
      <c r="AP86" s="143">
        <f t="shared" si="67"/>
        <v>0</v>
      </c>
      <c r="AQ86" s="143">
        <f t="shared" si="68"/>
        <v>1</v>
      </c>
      <c r="AR86" s="143">
        <f t="shared" si="69"/>
        <v>1900</v>
      </c>
      <c r="AS86" s="150" t="e">
        <f t="shared" si="70"/>
        <v>#VALUE!</v>
      </c>
      <c r="AT86" s="143">
        <f t="shared" si="71"/>
        <v>2</v>
      </c>
      <c r="AU86" s="143" t="e">
        <f t="shared" si="44"/>
        <v>#VALUE!</v>
      </c>
      <c r="AV86" s="143">
        <f>IF(YEAR(AH86)&lt;='Regelaltersgrenze GRV'!$B$8,'Regelaltersgrenze GRV'!$E$8,IF(YEAR(AH86)&lt;='Regelaltersgrenze GRV'!$B$9,'Regelaltersgrenze GRV'!$E$9,IF(YEAR(AH86)&lt;='Regelaltersgrenze GRV'!$B$10,'Regelaltersgrenze GRV'!$E$10,IF(YEAR(AH86)&lt;='Regelaltersgrenze GRV'!$B$11,'Regelaltersgrenze GRV'!$E$11,IF(YEAR(AH86)&lt;='Regelaltersgrenze GRV'!$B$12,'Regelaltersgrenze GRV'!$E$12,IF(YEAR(AH86)&lt;='Regelaltersgrenze GRV'!$B$13,'Regelaltersgrenze GRV'!$E$13,IF(YEAR(AH86)&lt;='Regelaltersgrenze GRV'!$B$14,'Regelaltersgrenze GRV'!$E$14,IF(YEAR(AH86)&lt;='Regelaltersgrenze GRV'!$B$15,'Regelaltersgrenze GRV'!$E$15,IF(YEAR(AH86)&lt;='Regelaltersgrenze GRV'!$B$16,'Regelaltersgrenze GRV'!$E$16,IF(YEAR(AH86)&lt;='Regelaltersgrenze GRV'!$B$17,'Regelaltersgrenze GRV'!$E$17,IF(YEAR(AH86)&lt;='Regelaltersgrenze GRV'!$B$18,'Regelaltersgrenze GRV'!$E$18,'Regelaltersgrenze GRV'!$E$19)))))))))))</f>
        <v>787</v>
      </c>
      <c r="AW86" s="145">
        <f t="shared" si="72"/>
        <v>23954</v>
      </c>
      <c r="AX86" s="143">
        <f t="shared" si="46"/>
        <v>31</v>
      </c>
      <c r="AY86" s="143">
        <f t="shared" si="73"/>
        <v>7</v>
      </c>
      <c r="AZ86" s="143">
        <f t="shared" si="74"/>
        <v>1965</v>
      </c>
      <c r="BA86" s="143">
        <v>1</v>
      </c>
      <c r="BB86" s="143">
        <f t="shared" si="75"/>
        <v>8</v>
      </c>
      <c r="BC86" s="143">
        <f t="shared" si="50"/>
        <v>1965</v>
      </c>
    </row>
    <row r="87" spans="1:55" s="131" customFormat="1" x14ac:dyDescent="0.25">
      <c r="A87" s="131">
        <v>48</v>
      </c>
      <c r="B87" s="139"/>
      <c r="C87" s="139"/>
      <c r="D87" s="139"/>
      <c r="E87" s="139"/>
      <c r="F87" s="139"/>
      <c r="G87" s="139"/>
      <c r="H87" s="140"/>
      <c r="I87" s="139" t="s">
        <v>40</v>
      </c>
      <c r="J87" s="135" t="s">
        <v>40</v>
      </c>
      <c r="K87" s="135" t="str">
        <f t="shared" si="51"/>
        <v/>
      </c>
      <c r="L87" s="139" t="str">
        <f t="shared" si="77"/>
        <v/>
      </c>
      <c r="M87" s="140" t="str">
        <f t="shared" si="78"/>
        <v/>
      </c>
      <c r="N87" s="139" t="str">
        <f t="shared" si="10"/>
        <v/>
      </c>
      <c r="O87" s="135" t="str">
        <f t="shared" si="11"/>
        <v/>
      </c>
      <c r="P87" s="135" t="str">
        <f t="shared" si="54"/>
        <v/>
      </c>
      <c r="Q87" s="139" t="str">
        <f t="shared" si="55"/>
        <v/>
      </c>
      <c r="R87" s="139" t="str">
        <f t="shared" si="76"/>
        <v/>
      </c>
      <c r="S87" s="139" t="str">
        <f t="shared" si="24"/>
        <v/>
      </c>
      <c r="T87" s="139" t="str">
        <f t="shared" si="25"/>
        <v/>
      </c>
      <c r="U87" s="244" t="str">
        <f t="shared" si="26"/>
        <v/>
      </c>
      <c r="V87" s="139" t="str">
        <f t="shared" si="56"/>
        <v/>
      </c>
      <c r="W87" s="139" t="str">
        <f t="shared" si="57"/>
        <v/>
      </c>
      <c r="X87" s="139" t="str">
        <f t="shared" si="4"/>
        <v/>
      </c>
      <c r="Y87" s="139" t="str">
        <f t="shared" si="58"/>
        <v/>
      </c>
      <c r="Z87" s="135" t="str">
        <f t="shared" si="79"/>
        <v/>
      </c>
      <c r="AA87" s="242" t="str">
        <f t="shared" si="80"/>
        <v/>
      </c>
      <c r="AB87" s="135" t="s">
        <v>40</v>
      </c>
      <c r="AC87" s="242" t="str">
        <f t="shared" si="81"/>
        <v/>
      </c>
      <c r="AD87" s="135"/>
      <c r="AE87" s="135"/>
      <c r="AG87" s="145" t="str">
        <f t="shared" si="59"/>
        <v/>
      </c>
      <c r="AH87" s="145">
        <f t="shared" si="60"/>
        <v>0</v>
      </c>
      <c r="AI87" s="150" t="str">
        <f t="shared" si="61"/>
        <v/>
      </c>
      <c r="AJ87" s="145" t="e">
        <f t="shared" si="62"/>
        <v>#VALUE!</v>
      </c>
      <c r="AK87" s="145" t="e">
        <f t="shared" si="34"/>
        <v>#VALUE!</v>
      </c>
      <c r="AL87" s="145">
        <f t="shared" si="63"/>
        <v>23955</v>
      </c>
      <c r="AM87" s="143" t="e">
        <f t="shared" si="64"/>
        <v>#VALUE!</v>
      </c>
      <c r="AN87" s="143" t="e">
        <f t="shared" si="65"/>
        <v>#VALUE!</v>
      </c>
      <c r="AO87" s="143" t="e">
        <f t="shared" si="66"/>
        <v>#VALUE!</v>
      </c>
      <c r="AP87" s="143">
        <f t="shared" si="67"/>
        <v>0</v>
      </c>
      <c r="AQ87" s="143">
        <f t="shared" si="68"/>
        <v>1</v>
      </c>
      <c r="AR87" s="143">
        <f t="shared" si="69"/>
        <v>1900</v>
      </c>
      <c r="AS87" s="150" t="e">
        <f t="shared" si="70"/>
        <v>#VALUE!</v>
      </c>
      <c r="AT87" s="143">
        <f t="shared" si="71"/>
        <v>2</v>
      </c>
      <c r="AU87" s="143" t="e">
        <f t="shared" si="44"/>
        <v>#VALUE!</v>
      </c>
      <c r="AV87" s="143">
        <f>IF(YEAR(AH87)&lt;='Regelaltersgrenze GRV'!$B$8,'Regelaltersgrenze GRV'!$E$8,IF(YEAR(AH87)&lt;='Regelaltersgrenze GRV'!$B$9,'Regelaltersgrenze GRV'!$E$9,IF(YEAR(AH87)&lt;='Regelaltersgrenze GRV'!$B$10,'Regelaltersgrenze GRV'!$E$10,IF(YEAR(AH87)&lt;='Regelaltersgrenze GRV'!$B$11,'Regelaltersgrenze GRV'!$E$11,IF(YEAR(AH87)&lt;='Regelaltersgrenze GRV'!$B$12,'Regelaltersgrenze GRV'!$E$12,IF(YEAR(AH87)&lt;='Regelaltersgrenze GRV'!$B$13,'Regelaltersgrenze GRV'!$E$13,IF(YEAR(AH87)&lt;='Regelaltersgrenze GRV'!$B$14,'Regelaltersgrenze GRV'!$E$14,IF(YEAR(AH87)&lt;='Regelaltersgrenze GRV'!$B$15,'Regelaltersgrenze GRV'!$E$15,IF(YEAR(AH87)&lt;='Regelaltersgrenze GRV'!$B$16,'Regelaltersgrenze GRV'!$E$16,IF(YEAR(AH87)&lt;='Regelaltersgrenze GRV'!$B$17,'Regelaltersgrenze GRV'!$E$17,IF(YEAR(AH87)&lt;='Regelaltersgrenze GRV'!$B$18,'Regelaltersgrenze GRV'!$E$18,'Regelaltersgrenze GRV'!$E$19)))))))))))</f>
        <v>787</v>
      </c>
      <c r="AW87" s="145">
        <f t="shared" si="72"/>
        <v>23954</v>
      </c>
      <c r="AX87" s="143">
        <f t="shared" si="46"/>
        <v>31</v>
      </c>
      <c r="AY87" s="143">
        <f t="shared" si="73"/>
        <v>7</v>
      </c>
      <c r="AZ87" s="143">
        <f t="shared" si="74"/>
        <v>1965</v>
      </c>
      <c r="BA87" s="143">
        <v>1</v>
      </c>
      <c r="BB87" s="143">
        <f t="shared" si="75"/>
        <v>8</v>
      </c>
      <c r="BC87" s="143">
        <f t="shared" si="50"/>
        <v>1965</v>
      </c>
    </row>
    <row r="88" spans="1:55" s="131" customFormat="1" x14ac:dyDescent="0.25">
      <c r="A88" s="131">
        <v>49</v>
      </c>
      <c r="B88" s="139"/>
      <c r="C88" s="139"/>
      <c r="D88" s="139"/>
      <c r="E88" s="139"/>
      <c r="F88" s="139"/>
      <c r="G88" s="139"/>
      <c r="H88" s="140"/>
      <c r="I88" s="139" t="s">
        <v>40</v>
      </c>
      <c r="J88" s="135" t="s">
        <v>40</v>
      </c>
      <c r="K88" s="135" t="str">
        <f t="shared" si="51"/>
        <v/>
      </c>
      <c r="L88" s="139" t="str">
        <f t="shared" si="77"/>
        <v/>
      </c>
      <c r="M88" s="140" t="str">
        <f t="shared" si="78"/>
        <v/>
      </c>
      <c r="N88" s="139" t="str">
        <f t="shared" si="10"/>
        <v/>
      </c>
      <c r="O88" s="135" t="str">
        <f t="shared" si="11"/>
        <v/>
      </c>
      <c r="P88" s="135" t="str">
        <f t="shared" si="54"/>
        <v/>
      </c>
      <c r="Q88" s="139" t="str">
        <f t="shared" si="55"/>
        <v/>
      </c>
      <c r="R88" s="139" t="str">
        <f t="shared" si="76"/>
        <v/>
      </c>
      <c r="S88" s="139" t="str">
        <f t="shared" si="24"/>
        <v/>
      </c>
      <c r="T88" s="139" t="str">
        <f t="shared" si="25"/>
        <v/>
      </c>
      <c r="U88" s="244" t="str">
        <f t="shared" si="26"/>
        <v/>
      </c>
      <c r="V88" s="139" t="str">
        <f t="shared" si="56"/>
        <v/>
      </c>
      <c r="W88" s="139" t="str">
        <f t="shared" si="57"/>
        <v/>
      </c>
      <c r="X88" s="139" t="str">
        <f t="shared" si="4"/>
        <v/>
      </c>
      <c r="Y88" s="139" t="str">
        <f t="shared" si="58"/>
        <v/>
      </c>
      <c r="Z88" s="135" t="str">
        <f t="shared" si="79"/>
        <v/>
      </c>
      <c r="AA88" s="242" t="str">
        <f t="shared" si="80"/>
        <v/>
      </c>
      <c r="AB88" s="135" t="s">
        <v>40</v>
      </c>
      <c r="AC88" s="242" t="str">
        <f t="shared" si="81"/>
        <v/>
      </c>
      <c r="AD88" s="135"/>
      <c r="AE88" s="135"/>
      <c r="AG88" s="145" t="str">
        <f t="shared" si="59"/>
        <v/>
      </c>
      <c r="AH88" s="145">
        <f t="shared" si="60"/>
        <v>0</v>
      </c>
      <c r="AI88" s="150" t="str">
        <f t="shared" si="61"/>
        <v/>
      </c>
      <c r="AJ88" s="145" t="e">
        <f t="shared" si="62"/>
        <v>#VALUE!</v>
      </c>
      <c r="AK88" s="145" t="e">
        <f t="shared" si="34"/>
        <v>#VALUE!</v>
      </c>
      <c r="AL88" s="145">
        <f t="shared" si="63"/>
        <v>23955</v>
      </c>
      <c r="AM88" s="143" t="e">
        <f t="shared" si="64"/>
        <v>#VALUE!</v>
      </c>
      <c r="AN88" s="143" t="e">
        <f t="shared" si="65"/>
        <v>#VALUE!</v>
      </c>
      <c r="AO88" s="143" t="e">
        <f t="shared" si="66"/>
        <v>#VALUE!</v>
      </c>
      <c r="AP88" s="143">
        <f t="shared" si="67"/>
        <v>0</v>
      </c>
      <c r="AQ88" s="143">
        <f t="shared" si="68"/>
        <v>1</v>
      </c>
      <c r="AR88" s="143">
        <f t="shared" si="69"/>
        <v>1900</v>
      </c>
      <c r="AS88" s="150" t="e">
        <f t="shared" si="70"/>
        <v>#VALUE!</v>
      </c>
      <c r="AT88" s="143">
        <f t="shared" si="71"/>
        <v>2</v>
      </c>
      <c r="AU88" s="143" t="e">
        <f t="shared" si="44"/>
        <v>#VALUE!</v>
      </c>
      <c r="AV88" s="143">
        <f>IF(YEAR(AH88)&lt;='Regelaltersgrenze GRV'!$B$8,'Regelaltersgrenze GRV'!$E$8,IF(YEAR(AH88)&lt;='Regelaltersgrenze GRV'!$B$9,'Regelaltersgrenze GRV'!$E$9,IF(YEAR(AH88)&lt;='Regelaltersgrenze GRV'!$B$10,'Regelaltersgrenze GRV'!$E$10,IF(YEAR(AH88)&lt;='Regelaltersgrenze GRV'!$B$11,'Regelaltersgrenze GRV'!$E$11,IF(YEAR(AH88)&lt;='Regelaltersgrenze GRV'!$B$12,'Regelaltersgrenze GRV'!$E$12,IF(YEAR(AH88)&lt;='Regelaltersgrenze GRV'!$B$13,'Regelaltersgrenze GRV'!$E$13,IF(YEAR(AH88)&lt;='Regelaltersgrenze GRV'!$B$14,'Regelaltersgrenze GRV'!$E$14,IF(YEAR(AH88)&lt;='Regelaltersgrenze GRV'!$B$15,'Regelaltersgrenze GRV'!$E$15,IF(YEAR(AH88)&lt;='Regelaltersgrenze GRV'!$B$16,'Regelaltersgrenze GRV'!$E$16,IF(YEAR(AH88)&lt;='Regelaltersgrenze GRV'!$B$17,'Regelaltersgrenze GRV'!$E$17,IF(YEAR(AH88)&lt;='Regelaltersgrenze GRV'!$B$18,'Regelaltersgrenze GRV'!$E$18,'Regelaltersgrenze GRV'!$E$19)))))))))))</f>
        <v>787</v>
      </c>
      <c r="AW88" s="145">
        <f t="shared" si="72"/>
        <v>23954</v>
      </c>
      <c r="AX88" s="143">
        <f t="shared" si="46"/>
        <v>31</v>
      </c>
      <c r="AY88" s="143">
        <f t="shared" si="73"/>
        <v>7</v>
      </c>
      <c r="AZ88" s="143">
        <f t="shared" si="74"/>
        <v>1965</v>
      </c>
      <c r="BA88" s="143">
        <v>1</v>
      </c>
      <c r="BB88" s="143">
        <f t="shared" si="75"/>
        <v>8</v>
      </c>
      <c r="BC88" s="143">
        <f t="shared" si="50"/>
        <v>1965</v>
      </c>
    </row>
    <row r="89" spans="1:55" s="131" customFormat="1" x14ac:dyDescent="0.25">
      <c r="A89" s="131">
        <v>50</v>
      </c>
      <c r="B89" s="139"/>
      <c r="C89" s="139"/>
      <c r="D89" s="139"/>
      <c r="E89" s="139"/>
      <c r="F89" s="139"/>
      <c r="G89" s="139"/>
      <c r="H89" s="140"/>
      <c r="I89" s="139" t="s">
        <v>40</v>
      </c>
      <c r="J89" s="135" t="s">
        <v>40</v>
      </c>
      <c r="K89" s="135" t="str">
        <f t="shared" si="51"/>
        <v/>
      </c>
      <c r="L89" s="139" t="str">
        <f t="shared" si="77"/>
        <v/>
      </c>
      <c r="M89" s="140" t="str">
        <f t="shared" si="78"/>
        <v/>
      </c>
      <c r="N89" s="139" t="str">
        <f t="shared" si="10"/>
        <v/>
      </c>
      <c r="O89" s="135" t="str">
        <f t="shared" si="11"/>
        <v/>
      </c>
      <c r="P89" s="135" t="str">
        <f t="shared" si="54"/>
        <v/>
      </c>
      <c r="Q89" s="139" t="str">
        <f t="shared" si="55"/>
        <v/>
      </c>
      <c r="R89" s="139" t="str">
        <f t="shared" si="76"/>
        <v/>
      </c>
      <c r="S89" s="139" t="str">
        <f t="shared" si="24"/>
        <v/>
      </c>
      <c r="T89" s="139" t="str">
        <f t="shared" si="25"/>
        <v/>
      </c>
      <c r="U89" s="244" t="str">
        <f t="shared" si="26"/>
        <v/>
      </c>
      <c r="V89" s="139" t="str">
        <f t="shared" si="56"/>
        <v/>
      </c>
      <c r="W89" s="139" t="str">
        <f t="shared" si="57"/>
        <v/>
      </c>
      <c r="X89" s="139" t="str">
        <f t="shared" si="4"/>
        <v/>
      </c>
      <c r="Y89" s="139" t="str">
        <f t="shared" si="58"/>
        <v/>
      </c>
      <c r="Z89" s="135" t="str">
        <f t="shared" si="79"/>
        <v/>
      </c>
      <c r="AA89" s="242" t="str">
        <f t="shared" si="80"/>
        <v/>
      </c>
      <c r="AB89" s="135" t="s">
        <v>40</v>
      </c>
      <c r="AC89" s="242" t="str">
        <f t="shared" si="81"/>
        <v/>
      </c>
      <c r="AD89" s="135"/>
      <c r="AE89" s="135"/>
      <c r="AG89" s="145" t="str">
        <f t="shared" si="59"/>
        <v/>
      </c>
      <c r="AH89" s="145">
        <f t="shared" si="60"/>
        <v>0</v>
      </c>
      <c r="AI89" s="150" t="str">
        <f t="shared" si="61"/>
        <v/>
      </c>
      <c r="AJ89" s="145" t="e">
        <f t="shared" si="62"/>
        <v>#VALUE!</v>
      </c>
      <c r="AK89" s="145" t="e">
        <f t="shared" si="34"/>
        <v>#VALUE!</v>
      </c>
      <c r="AL89" s="145">
        <f t="shared" si="63"/>
        <v>23955</v>
      </c>
      <c r="AM89" s="143" t="e">
        <f t="shared" si="64"/>
        <v>#VALUE!</v>
      </c>
      <c r="AN89" s="143" t="e">
        <f t="shared" si="65"/>
        <v>#VALUE!</v>
      </c>
      <c r="AO89" s="143" t="e">
        <f t="shared" si="66"/>
        <v>#VALUE!</v>
      </c>
      <c r="AP89" s="143">
        <f t="shared" si="67"/>
        <v>0</v>
      </c>
      <c r="AQ89" s="143">
        <f t="shared" si="68"/>
        <v>1</v>
      </c>
      <c r="AR89" s="143">
        <f t="shared" si="69"/>
        <v>1900</v>
      </c>
      <c r="AS89" s="150" t="e">
        <f t="shared" si="70"/>
        <v>#VALUE!</v>
      </c>
      <c r="AT89" s="143">
        <f t="shared" si="71"/>
        <v>2</v>
      </c>
      <c r="AU89" s="143" t="e">
        <f t="shared" si="44"/>
        <v>#VALUE!</v>
      </c>
      <c r="AV89" s="143">
        <f>IF(YEAR(AH89)&lt;='Regelaltersgrenze GRV'!$B$8,'Regelaltersgrenze GRV'!$E$8,IF(YEAR(AH89)&lt;='Regelaltersgrenze GRV'!$B$9,'Regelaltersgrenze GRV'!$E$9,IF(YEAR(AH89)&lt;='Regelaltersgrenze GRV'!$B$10,'Regelaltersgrenze GRV'!$E$10,IF(YEAR(AH89)&lt;='Regelaltersgrenze GRV'!$B$11,'Regelaltersgrenze GRV'!$E$11,IF(YEAR(AH89)&lt;='Regelaltersgrenze GRV'!$B$12,'Regelaltersgrenze GRV'!$E$12,IF(YEAR(AH89)&lt;='Regelaltersgrenze GRV'!$B$13,'Regelaltersgrenze GRV'!$E$13,IF(YEAR(AH89)&lt;='Regelaltersgrenze GRV'!$B$14,'Regelaltersgrenze GRV'!$E$14,IF(YEAR(AH89)&lt;='Regelaltersgrenze GRV'!$B$15,'Regelaltersgrenze GRV'!$E$15,IF(YEAR(AH89)&lt;='Regelaltersgrenze GRV'!$B$16,'Regelaltersgrenze GRV'!$E$16,IF(YEAR(AH89)&lt;='Regelaltersgrenze GRV'!$B$17,'Regelaltersgrenze GRV'!$E$17,IF(YEAR(AH89)&lt;='Regelaltersgrenze GRV'!$B$18,'Regelaltersgrenze GRV'!$E$18,'Regelaltersgrenze GRV'!$E$19)))))))))))</f>
        <v>787</v>
      </c>
      <c r="AW89" s="145">
        <f t="shared" si="72"/>
        <v>23954</v>
      </c>
      <c r="AX89" s="143">
        <f t="shared" si="46"/>
        <v>31</v>
      </c>
      <c r="AY89" s="143">
        <f t="shared" si="73"/>
        <v>7</v>
      </c>
      <c r="AZ89" s="143">
        <f t="shared" si="74"/>
        <v>1965</v>
      </c>
      <c r="BA89" s="143">
        <v>1</v>
      </c>
      <c r="BB89" s="143">
        <f t="shared" si="75"/>
        <v>8</v>
      </c>
      <c r="BC89" s="143">
        <f t="shared" si="50"/>
        <v>1965</v>
      </c>
    </row>
    <row r="90" spans="1:55" s="131" customFormat="1" x14ac:dyDescent="0.25">
      <c r="A90" s="131">
        <v>51</v>
      </c>
      <c r="B90" s="139"/>
      <c r="C90" s="139"/>
      <c r="D90" s="139"/>
      <c r="E90" s="139"/>
      <c r="F90" s="139"/>
      <c r="G90" s="139"/>
      <c r="H90" s="140"/>
      <c r="I90" s="139" t="s">
        <v>40</v>
      </c>
      <c r="J90" s="135" t="s">
        <v>40</v>
      </c>
      <c r="K90" s="135" t="str">
        <f t="shared" si="51"/>
        <v/>
      </c>
      <c r="L90" s="139" t="str">
        <f t="shared" si="77"/>
        <v/>
      </c>
      <c r="M90" s="140" t="str">
        <f t="shared" si="78"/>
        <v/>
      </c>
      <c r="N90" s="139" t="str">
        <f t="shared" si="10"/>
        <v/>
      </c>
      <c r="O90" s="135" t="str">
        <f t="shared" si="11"/>
        <v/>
      </c>
      <c r="P90" s="135" t="str">
        <f t="shared" si="54"/>
        <v/>
      </c>
      <c r="Q90" s="139" t="str">
        <f t="shared" si="55"/>
        <v/>
      </c>
      <c r="R90" s="139" t="str">
        <f t="shared" si="76"/>
        <v/>
      </c>
      <c r="S90" s="139" t="str">
        <f t="shared" si="24"/>
        <v/>
      </c>
      <c r="T90" s="139" t="str">
        <f t="shared" si="25"/>
        <v/>
      </c>
      <c r="U90" s="244" t="str">
        <f t="shared" si="26"/>
        <v/>
      </c>
      <c r="V90" s="139" t="str">
        <f t="shared" si="56"/>
        <v/>
      </c>
      <c r="W90" s="139" t="str">
        <f t="shared" si="57"/>
        <v/>
      </c>
      <c r="X90" s="139" t="str">
        <f t="shared" si="4"/>
        <v/>
      </c>
      <c r="Y90" s="139" t="str">
        <f t="shared" si="58"/>
        <v/>
      </c>
      <c r="Z90" s="135" t="str">
        <f t="shared" si="79"/>
        <v/>
      </c>
      <c r="AA90" s="242" t="str">
        <f t="shared" si="80"/>
        <v/>
      </c>
      <c r="AB90" s="135" t="s">
        <v>40</v>
      </c>
      <c r="AC90" s="242" t="str">
        <f t="shared" si="81"/>
        <v/>
      </c>
      <c r="AD90" s="135"/>
      <c r="AE90" s="135"/>
      <c r="AG90" s="145" t="str">
        <f t="shared" si="59"/>
        <v/>
      </c>
      <c r="AH90" s="145">
        <f t="shared" si="60"/>
        <v>0</v>
      </c>
      <c r="AI90" s="150" t="str">
        <f t="shared" si="61"/>
        <v/>
      </c>
      <c r="AJ90" s="145" t="e">
        <f t="shared" si="62"/>
        <v>#VALUE!</v>
      </c>
      <c r="AK90" s="145" t="e">
        <f t="shared" si="34"/>
        <v>#VALUE!</v>
      </c>
      <c r="AL90" s="145">
        <f t="shared" si="63"/>
        <v>23955</v>
      </c>
      <c r="AM90" s="143" t="e">
        <f t="shared" si="64"/>
        <v>#VALUE!</v>
      </c>
      <c r="AN90" s="143" t="e">
        <f t="shared" si="65"/>
        <v>#VALUE!</v>
      </c>
      <c r="AO90" s="143" t="e">
        <f t="shared" si="66"/>
        <v>#VALUE!</v>
      </c>
      <c r="AP90" s="143">
        <f t="shared" si="67"/>
        <v>0</v>
      </c>
      <c r="AQ90" s="143">
        <f t="shared" si="68"/>
        <v>1</v>
      </c>
      <c r="AR90" s="143">
        <f t="shared" si="69"/>
        <v>1900</v>
      </c>
      <c r="AS90" s="150" t="e">
        <f t="shared" si="70"/>
        <v>#VALUE!</v>
      </c>
      <c r="AT90" s="143">
        <f t="shared" si="71"/>
        <v>2</v>
      </c>
      <c r="AU90" s="143" t="e">
        <f t="shared" si="44"/>
        <v>#VALUE!</v>
      </c>
      <c r="AV90" s="143">
        <f>IF(YEAR(AH90)&lt;='Regelaltersgrenze GRV'!$B$8,'Regelaltersgrenze GRV'!$E$8,IF(YEAR(AH90)&lt;='Regelaltersgrenze GRV'!$B$9,'Regelaltersgrenze GRV'!$E$9,IF(YEAR(AH90)&lt;='Regelaltersgrenze GRV'!$B$10,'Regelaltersgrenze GRV'!$E$10,IF(YEAR(AH90)&lt;='Regelaltersgrenze GRV'!$B$11,'Regelaltersgrenze GRV'!$E$11,IF(YEAR(AH90)&lt;='Regelaltersgrenze GRV'!$B$12,'Regelaltersgrenze GRV'!$E$12,IF(YEAR(AH90)&lt;='Regelaltersgrenze GRV'!$B$13,'Regelaltersgrenze GRV'!$E$13,IF(YEAR(AH90)&lt;='Regelaltersgrenze GRV'!$B$14,'Regelaltersgrenze GRV'!$E$14,IF(YEAR(AH90)&lt;='Regelaltersgrenze GRV'!$B$15,'Regelaltersgrenze GRV'!$E$15,IF(YEAR(AH90)&lt;='Regelaltersgrenze GRV'!$B$16,'Regelaltersgrenze GRV'!$E$16,IF(YEAR(AH90)&lt;='Regelaltersgrenze GRV'!$B$17,'Regelaltersgrenze GRV'!$E$17,IF(YEAR(AH90)&lt;='Regelaltersgrenze GRV'!$B$18,'Regelaltersgrenze GRV'!$E$18,'Regelaltersgrenze GRV'!$E$19)))))))))))</f>
        <v>787</v>
      </c>
      <c r="AW90" s="145">
        <f t="shared" si="72"/>
        <v>23954</v>
      </c>
      <c r="AX90" s="143">
        <f t="shared" si="46"/>
        <v>31</v>
      </c>
      <c r="AY90" s="143">
        <f t="shared" si="73"/>
        <v>7</v>
      </c>
      <c r="AZ90" s="143">
        <f t="shared" si="74"/>
        <v>1965</v>
      </c>
      <c r="BA90" s="143">
        <v>1</v>
      </c>
      <c r="BB90" s="143">
        <f t="shared" si="75"/>
        <v>8</v>
      </c>
      <c r="BC90" s="143">
        <f t="shared" si="50"/>
        <v>1965</v>
      </c>
    </row>
    <row r="91" spans="1:55" s="131" customFormat="1" x14ac:dyDescent="0.25">
      <c r="A91" s="131">
        <v>52</v>
      </c>
      <c r="B91" s="139"/>
      <c r="C91" s="139"/>
      <c r="D91" s="139"/>
      <c r="E91" s="139"/>
      <c r="F91" s="139"/>
      <c r="G91" s="139"/>
      <c r="H91" s="140"/>
      <c r="I91" s="139" t="s">
        <v>40</v>
      </c>
      <c r="J91" s="135" t="s">
        <v>40</v>
      </c>
      <c r="K91" s="135" t="str">
        <f t="shared" si="51"/>
        <v/>
      </c>
      <c r="L91" s="139" t="str">
        <f t="shared" si="77"/>
        <v/>
      </c>
      <c r="M91" s="140" t="str">
        <f t="shared" si="78"/>
        <v/>
      </c>
      <c r="N91" s="139" t="str">
        <f t="shared" si="10"/>
        <v/>
      </c>
      <c r="O91" s="135" t="str">
        <f t="shared" si="11"/>
        <v/>
      </c>
      <c r="P91" s="135" t="str">
        <f t="shared" si="54"/>
        <v/>
      </c>
      <c r="Q91" s="139" t="str">
        <f t="shared" si="55"/>
        <v/>
      </c>
      <c r="R91" s="139" t="str">
        <f t="shared" si="76"/>
        <v/>
      </c>
      <c r="S91" s="139" t="str">
        <f t="shared" si="24"/>
        <v/>
      </c>
      <c r="T91" s="139" t="str">
        <f t="shared" si="25"/>
        <v/>
      </c>
      <c r="U91" s="244" t="str">
        <f t="shared" si="26"/>
        <v/>
      </c>
      <c r="V91" s="139" t="str">
        <f t="shared" si="56"/>
        <v/>
      </c>
      <c r="W91" s="139" t="str">
        <f t="shared" si="57"/>
        <v/>
      </c>
      <c r="X91" s="139" t="str">
        <f t="shared" si="4"/>
        <v/>
      </c>
      <c r="Y91" s="139" t="str">
        <f t="shared" si="58"/>
        <v/>
      </c>
      <c r="Z91" s="135" t="str">
        <f t="shared" si="79"/>
        <v/>
      </c>
      <c r="AA91" s="242" t="str">
        <f t="shared" si="80"/>
        <v/>
      </c>
      <c r="AB91" s="135" t="s">
        <v>40</v>
      </c>
      <c r="AC91" s="242" t="str">
        <f t="shared" si="81"/>
        <v/>
      </c>
      <c r="AD91" s="135"/>
      <c r="AE91" s="135"/>
      <c r="AG91" s="145" t="str">
        <f t="shared" si="59"/>
        <v/>
      </c>
      <c r="AH91" s="145">
        <f t="shared" si="60"/>
        <v>0</v>
      </c>
      <c r="AI91" s="150" t="str">
        <f t="shared" si="61"/>
        <v/>
      </c>
      <c r="AJ91" s="145" t="e">
        <f t="shared" si="62"/>
        <v>#VALUE!</v>
      </c>
      <c r="AK91" s="145" t="e">
        <f t="shared" si="34"/>
        <v>#VALUE!</v>
      </c>
      <c r="AL91" s="145">
        <f t="shared" si="63"/>
        <v>23955</v>
      </c>
      <c r="AM91" s="143" t="e">
        <f t="shared" si="64"/>
        <v>#VALUE!</v>
      </c>
      <c r="AN91" s="143" t="e">
        <f t="shared" si="65"/>
        <v>#VALUE!</v>
      </c>
      <c r="AO91" s="143" t="e">
        <f t="shared" si="66"/>
        <v>#VALUE!</v>
      </c>
      <c r="AP91" s="143">
        <f t="shared" si="67"/>
        <v>0</v>
      </c>
      <c r="AQ91" s="143">
        <f t="shared" si="68"/>
        <v>1</v>
      </c>
      <c r="AR91" s="143">
        <f t="shared" si="69"/>
        <v>1900</v>
      </c>
      <c r="AS91" s="150" t="e">
        <f t="shared" si="70"/>
        <v>#VALUE!</v>
      </c>
      <c r="AT91" s="143">
        <f t="shared" si="71"/>
        <v>2</v>
      </c>
      <c r="AU91" s="143" t="e">
        <f t="shared" si="44"/>
        <v>#VALUE!</v>
      </c>
      <c r="AV91" s="143">
        <f>IF(YEAR(AH91)&lt;='Regelaltersgrenze GRV'!$B$8,'Regelaltersgrenze GRV'!$E$8,IF(YEAR(AH91)&lt;='Regelaltersgrenze GRV'!$B$9,'Regelaltersgrenze GRV'!$E$9,IF(YEAR(AH91)&lt;='Regelaltersgrenze GRV'!$B$10,'Regelaltersgrenze GRV'!$E$10,IF(YEAR(AH91)&lt;='Regelaltersgrenze GRV'!$B$11,'Regelaltersgrenze GRV'!$E$11,IF(YEAR(AH91)&lt;='Regelaltersgrenze GRV'!$B$12,'Regelaltersgrenze GRV'!$E$12,IF(YEAR(AH91)&lt;='Regelaltersgrenze GRV'!$B$13,'Regelaltersgrenze GRV'!$E$13,IF(YEAR(AH91)&lt;='Regelaltersgrenze GRV'!$B$14,'Regelaltersgrenze GRV'!$E$14,IF(YEAR(AH91)&lt;='Regelaltersgrenze GRV'!$B$15,'Regelaltersgrenze GRV'!$E$15,IF(YEAR(AH91)&lt;='Regelaltersgrenze GRV'!$B$16,'Regelaltersgrenze GRV'!$E$16,IF(YEAR(AH91)&lt;='Regelaltersgrenze GRV'!$B$17,'Regelaltersgrenze GRV'!$E$17,IF(YEAR(AH91)&lt;='Regelaltersgrenze GRV'!$B$18,'Regelaltersgrenze GRV'!$E$18,'Regelaltersgrenze GRV'!$E$19)))))))))))</f>
        <v>787</v>
      </c>
      <c r="AW91" s="145">
        <f t="shared" si="72"/>
        <v>23954</v>
      </c>
      <c r="AX91" s="143">
        <f t="shared" si="46"/>
        <v>31</v>
      </c>
      <c r="AY91" s="143">
        <f t="shared" si="73"/>
        <v>7</v>
      </c>
      <c r="AZ91" s="143">
        <f t="shared" si="74"/>
        <v>1965</v>
      </c>
      <c r="BA91" s="143">
        <v>1</v>
      </c>
      <c r="BB91" s="143">
        <f t="shared" si="75"/>
        <v>8</v>
      </c>
      <c r="BC91" s="143">
        <f t="shared" si="50"/>
        <v>1965</v>
      </c>
    </row>
    <row r="92" spans="1:55" s="131" customFormat="1" x14ac:dyDescent="0.25">
      <c r="A92" s="131">
        <v>53</v>
      </c>
      <c r="B92" s="139"/>
      <c r="C92" s="139"/>
      <c r="D92" s="139"/>
      <c r="E92" s="139"/>
      <c r="F92" s="139"/>
      <c r="G92" s="139"/>
      <c r="H92" s="140"/>
      <c r="I92" s="139" t="s">
        <v>40</v>
      </c>
      <c r="J92" s="135" t="s">
        <v>40</v>
      </c>
      <c r="K92" s="135" t="str">
        <f t="shared" si="51"/>
        <v/>
      </c>
      <c r="L92" s="139" t="str">
        <f t="shared" si="77"/>
        <v/>
      </c>
      <c r="M92" s="140" t="str">
        <f t="shared" si="78"/>
        <v/>
      </c>
      <c r="N92" s="139" t="str">
        <f t="shared" si="10"/>
        <v/>
      </c>
      <c r="O92" s="135" t="str">
        <f t="shared" si="11"/>
        <v/>
      </c>
      <c r="P92" s="135" t="str">
        <f t="shared" si="54"/>
        <v/>
      </c>
      <c r="Q92" s="139" t="str">
        <f t="shared" si="55"/>
        <v/>
      </c>
      <c r="R92" s="139" t="str">
        <f t="shared" si="76"/>
        <v/>
      </c>
      <c r="S92" s="139" t="str">
        <f t="shared" si="24"/>
        <v/>
      </c>
      <c r="T92" s="139" t="str">
        <f t="shared" si="25"/>
        <v/>
      </c>
      <c r="U92" s="244" t="str">
        <f t="shared" si="26"/>
        <v/>
      </c>
      <c r="V92" s="139" t="str">
        <f t="shared" si="56"/>
        <v/>
      </c>
      <c r="W92" s="139" t="str">
        <f t="shared" si="57"/>
        <v/>
      </c>
      <c r="X92" s="139" t="str">
        <f t="shared" si="4"/>
        <v/>
      </c>
      <c r="Y92" s="139" t="str">
        <f t="shared" si="58"/>
        <v/>
      </c>
      <c r="Z92" s="135" t="str">
        <f t="shared" si="79"/>
        <v/>
      </c>
      <c r="AA92" s="242" t="str">
        <f t="shared" si="80"/>
        <v/>
      </c>
      <c r="AB92" s="135" t="s">
        <v>40</v>
      </c>
      <c r="AC92" s="242" t="str">
        <f t="shared" si="81"/>
        <v/>
      </c>
      <c r="AD92" s="135"/>
      <c r="AE92" s="135"/>
      <c r="AG92" s="145" t="str">
        <f t="shared" si="59"/>
        <v/>
      </c>
      <c r="AH92" s="145">
        <f t="shared" si="60"/>
        <v>0</v>
      </c>
      <c r="AI92" s="150" t="str">
        <f t="shared" si="61"/>
        <v/>
      </c>
      <c r="AJ92" s="145" t="e">
        <f t="shared" si="62"/>
        <v>#VALUE!</v>
      </c>
      <c r="AK92" s="145" t="e">
        <f t="shared" si="34"/>
        <v>#VALUE!</v>
      </c>
      <c r="AL92" s="145">
        <f t="shared" si="63"/>
        <v>23955</v>
      </c>
      <c r="AM92" s="143" t="e">
        <f t="shared" si="64"/>
        <v>#VALUE!</v>
      </c>
      <c r="AN92" s="143" t="e">
        <f t="shared" si="65"/>
        <v>#VALUE!</v>
      </c>
      <c r="AO92" s="143" t="e">
        <f t="shared" si="66"/>
        <v>#VALUE!</v>
      </c>
      <c r="AP92" s="143">
        <f t="shared" si="67"/>
        <v>0</v>
      </c>
      <c r="AQ92" s="143">
        <f t="shared" si="68"/>
        <v>1</v>
      </c>
      <c r="AR92" s="143">
        <f t="shared" si="69"/>
        <v>1900</v>
      </c>
      <c r="AS92" s="150" t="e">
        <f t="shared" si="70"/>
        <v>#VALUE!</v>
      </c>
      <c r="AT92" s="143">
        <f t="shared" si="71"/>
        <v>2</v>
      </c>
      <c r="AU92" s="143" t="e">
        <f t="shared" si="44"/>
        <v>#VALUE!</v>
      </c>
      <c r="AV92" s="143">
        <f>IF(YEAR(AH92)&lt;='Regelaltersgrenze GRV'!$B$8,'Regelaltersgrenze GRV'!$E$8,IF(YEAR(AH92)&lt;='Regelaltersgrenze GRV'!$B$9,'Regelaltersgrenze GRV'!$E$9,IF(YEAR(AH92)&lt;='Regelaltersgrenze GRV'!$B$10,'Regelaltersgrenze GRV'!$E$10,IF(YEAR(AH92)&lt;='Regelaltersgrenze GRV'!$B$11,'Regelaltersgrenze GRV'!$E$11,IF(YEAR(AH92)&lt;='Regelaltersgrenze GRV'!$B$12,'Regelaltersgrenze GRV'!$E$12,IF(YEAR(AH92)&lt;='Regelaltersgrenze GRV'!$B$13,'Regelaltersgrenze GRV'!$E$13,IF(YEAR(AH92)&lt;='Regelaltersgrenze GRV'!$B$14,'Regelaltersgrenze GRV'!$E$14,IF(YEAR(AH92)&lt;='Regelaltersgrenze GRV'!$B$15,'Regelaltersgrenze GRV'!$E$15,IF(YEAR(AH92)&lt;='Regelaltersgrenze GRV'!$B$16,'Regelaltersgrenze GRV'!$E$16,IF(YEAR(AH92)&lt;='Regelaltersgrenze GRV'!$B$17,'Regelaltersgrenze GRV'!$E$17,IF(YEAR(AH92)&lt;='Regelaltersgrenze GRV'!$B$18,'Regelaltersgrenze GRV'!$E$18,'Regelaltersgrenze GRV'!$E$19)))))))))))</f>
        <v>787</v>
      </c>
      <c r="AW92" s="145">
        <f t="shared" si="72"/>
        <v>23954</v>
      </c>
      <c r="AX92" s="143">
        <f t="shared" si="46"/>
        <v>31</v>
      </c>
      <c r="AY92" s="143">
        <f t="shared" si="73"/>
        <v>7</v>
      </c>
      <c r="AZ92" s="143">
        <f t="shared" si="74"/>
        <v>1965</v>
      </c>
      <c r="BA92" s="143">
        <v>1</v>
      </c>
      <c r="BB92" s="143">
        <f t="shared" si="75"/>
        <v>8</v>
      </c>
      <c r="BC92" s="143">
        <f t="shared" si="50"/>
        <v>1965</v>
      </c>
    </row>
    <row r="93" spans="1:55" s="131" customFormat="1" x14ac:dyDescent="0.25">
      <c r="A93" s="131">
        <v>54</v>
      </c>
      <c r="B93" s="139"/>
      <c r="C93" s="139"/>
      <c r="D93" s="139"/>
      <c r="E93" s="139"/>
      <c r="F93" s="139"/>
      <c r="G93" s="139"/>
      <c r="H93" s="140"/>
      <c r="I93" s="139" t="s">
        <v>40</v>
      </c>
      <c r="J93" s="135" t="s">
        <v>40</v>
      </c>
      <c r="K93" s="135" t="str">
        <f t="shared" si="51"/>
        <v/>
      </c>
      <c r="L93" s="139" t="str">
        <f t="shared" si="77"/>
        <v/>
      </c>
      <c r="M93" s="140" t="str">
        <f t="shared" si="78"/>
        <v/>
      </c>
      <c r="N93" s="139" t="str">
        <f t="shared" si="10"/>
        <v/>
      </c>
      <c r="O93" s="135" t="str">
        <f t="shared" si="11"/>
        <v/>
      </c>
      <c r="P93" s="135" t="str">
        <f t="shared" si="54"/>
        <v/>
      </c>
      <c r="Q93" s="139" t="str">
        <f t="shared" si="55"/>
        <v/>
      </c>
      <c r="R93" s="139" t="str">
        <f t="shared" si="76"/>
        <v/>
      </c>
      <c r="S93" s="139" t="str">
        <f t="shared" si="24"/>
        <v/>
      </c>
      <c r="T93" s="139" t="str">
        <f t="shared" si="25"/>
        <v/>
      </c>
      <c r="U93" s="244" t="str">
        <f t="shared" si="26"/>
        <v/>
      </c>
      <c r="V93" s="139" t="str">
        <f t="shared" si="56"/>
        <v/>
      </c>
      <c r="W93" s="139" t="str">
        <f t="shared" si="57"/>
        <v/>
      </c>
      <c r="X93" s="139" t="str">
        <f t="shared" si="4"/>
        <v/>
      </c>
      <c r="Y93" s="139" t="str">
        <f t="shared" si="58"/>
        <v/>
      </c>
      <c r="Z93" s="135" t="str">
        <f t="shared" si="79"/>
        <v/>
      </c>
      <c r="AA93" s="242" t="str">
        <f t="shared" si="80"/>
        <v/>
      </c>
      <c r="AB93" s="135" t="s">
        <v>40</v>
      </c>
      <c r="AC93" s="242" t="str">
        <f t="shared" si="81"/>
        <v/>
      </c>
      <c r="AD93" s="135"/>
      <c r="AE93" s="135"/>
      <c r="AG93" s="145" t="str">
        <f t="shared" si="59"/>
        <v/>
      </c>
      <c r="AH93" s="145">
        <f t="shared" si="60"/>
        <v>0</v>
      </c>
      <c r="AI93" s="150" t="str">
        <f t="shared" si="61"/>
        <v/>
      </c>
      <c r="AJ93" s="145" t="e">
        <f t="shared" si="62"/>
        <v>#VALUE!</v>
      </c>
      <c r="AK93" s="145" t="e">
        <f t="shared" si="34"/>
        <v>#VALUE!</v>
      </c>
      <c r="AL93" s="145">
        <f t="shared" si="63"/>
        <v>23955</v>
      </c>
      <c r="AM93" s="143" t="e">
        <f t="shared" si="64"/>
        <v>#VALUE!</v>
      </c>
      <c r="AN93" s="143" t="e">
        <f t="shared" si="65"/>
        <v>#VALUE!</v>
      </c>
      <c r="AO93" s="143" t="e">
        <f t="shared" si="66"/>
        <v>#VALUE!</v>
      </c>
      <c r="AP93" s="143">
        <f t="shared" si="67"/>
        <v>0</v>
      </c>
      <c r="AQ93" s="143">
        <f t="shared" si="68"/>
        <v>1</v>
      </c>
      <c r="AR93" s="143">
        <f t="shared" si="69"/>
        <v>1900</v>
      </c>
      <c r="AS93" s="150" t="e">
        <f t="shared" si="70"/>
        <v>#VALUE!</v>
      </c>
      <c r="AT93" s="143">
        <f t="shared" si="71"/>
        <v>2</v>
      </c>
      <c r="AU93" s="143" t="e">
        <f t="shared" si="44"/>
        <v>#VALUE!</v>
      </c>
      <c r="AV93" s="143">
        <f>IF(YEAR(AH93)&lt;='Regelaltersgrenze GRV'!$B$8,'Regelaltersgrenze GRV'!$E$8,IF(YEAR(AH93)&lt;='Regelaltersgrenze GRV'!$B$9,'Regelaltersgrenze GRV'!$E$9,IF(YEAR(AH93)&lt;='Regelaltersgrenze GRV'!$B$10,'Regelaltersgrenze GRV'!$E$10,IF(YEAR(AH93)&lt;='Regelaltersgrenze GRV'!$B$11,'Regelaltersgrenze GRV'!$E$11,IF(YEAR(AH93)&lt;='Regelaltersgrenze GRV'!$B$12,'Regelaltersgrenze GRV'!$E$12,IF(YEAR(AH93)&lt;='Regelaltersgrenze GRV'!$B$13,'Regelaltersgrenze GRV'!$E$13,IF(YEAR(AH93)&lt;='Regelaltersgrenze GRV'!$B$14,'Regelaltersgrenze GRV'!$E$14,IF(YEAR(AH93)&lt;='Regelaltersgrenze GRV'!$B$15,'Regelaltersgrenze GRV'!$E$15,IF(YEAR(AH93)&lt;='Regelaltersgrenze GRV'!$B$16,'Regelaltersgrenze GRV'!$E$16,IF(YEAR(AH93)&lt;='Regelaltersgrenze GRV'!$B$17,'Regelaltersgrenze GRV'!$E$17,IF(YEAR(AH93)&lt;='Regelaltersgrenze GRV'!$B$18,'Regelaltersgrenze GRV'!$E$18,'Regelaltersgrenze GRV'!$E$19)))))))))))</f>
        <v>787</v>
      </c>
      <c r="AW93" s="145">
        <f t="shared" si="72"/>
        <v>23954</v>
      </c>
      <c r="AX93" s="143">
        <f t="shared" si="46"/>
        <v>31</v>
      </c>
      <c r="AY93" s="143">
        <f t="shared" si="73"/>
        <v>7</v>
      </c>
      <c r="AZ93" s="143">
        <f t="shared" si="74"/>
        <v>1965</v>
      </c>
      <c r="BA93" s="143">
        <v>1</v>
      </c>
      <c r="BB93" s="143">
        <f t="shared" si="75"/>
        <v>8</v>
      </c>
      <c r="BC93" s="143">
        <f t="shared" si="50"/>
        <v>1965</v>
      </c>
    </row>
    <row r="94" spans="1:55" s="131" customFormat="1" x14ac:dyDescent="0.25">
      <c r="A94" s="131">
        <v>55</v>
      </c>
      <c r="B94" s="139"/>
      <c r="C94" s="139"/>
      <c r="D94" s="139"/>
      <c r="E94" s="139"/>
      <c r="F94" s="139"/>
      <c r="G94" s="139"/>
      <c r="H94" s="140"/>
      <c r="I94" s="139" t="s">
        <v>40</v>
      </c>
      <c r="J94" s="135" t="s">
        <v>40</v>
      </c>
      <c r="K94" s="135" t="str">
        <f t="shared" si="51"/>
        <v/>
      </c>
      <c r="L94" s="139" t="str">
        <f t="shared" si="77"/>
        <v/>
      </c>
      <c r="M94" s="140" t="str">
        <f t="shared" si="78"/>
        <v/>
      </c>
      <c r="N94" s="139" t="str">
        <f t="shared" si="10"/>
        <v/>
      </c>
      <c r="O94" s="135" t="str">
        <f t="shared" si="11"/>
        <v/>
      </c>
      <c r="P94" s="135" t="str">
        <f t="shared" si="54"/>
        <v/>
      </c>
      <c r="Q94" s="139" t="str">
        <f t="shared" si="55"/>
        <v/>
      </c>
      <c r="R94" s="139" t="str">
        <f t="shared" si="76"/>
        <v/>
      </c>
      <c r="S94" s="139" t="str">
        <f t="shared" si="24"/>
        <v/>
      </c>
      <c r="T94" s="139" t="str">
        <f t="shared" si="25"/>
        <v/>
      </c>
      <c r="U94" s="244" t="str">
        <f t="shared" si="26"/>
        <v/>
      </c>
      <c r="V94" s="139" t="str">
        <f t="shared" si="56"/>
        <v/>
      </c>
      <c r="W94" s="139" t="str">
        <f t="shared" si="57"/>
        <v/>
      </c>
      <c r="X94" s="139" t="str">
        <f t="shared" si="4"/>
        <v/>
      </c>
      <c r="Y94" s="139" t="str">
        <f t="shared" si="58"/>
        <v/>
      </c>
      <c r="Z94" s="135" t="str">
        <f t="shared" si="79"/>
        <v/>
      </c>
      <c r="AA94" s="242" t="str">
        <f t="shared" si="80"/>
        <v/>
      </c>
      <c r="AB94" s="135" t="s">
        <v>40</v>
      </c>
      <c r="AC94" s="242" t="str">
        <f t="shared" si="81"/>
        <v/>
      </c>
      <c r="AD94" s="135"/>
      <c r="AE94" s="135"/>
      <c r="AG94" s="145" t="str">
        <f t="shared" si="59"/>
        <v/>
      </c>
      <c r="AH94" s="145">
        <f t="shared" si="60"/>
        <v>0</v>
      </c>
      <c r="AI94" s="150" t="str">
        <f t="shared" si="61"/>
        <v/>
      </c>
      <c r="AJ94" s="145" t="e">
        <f t="shared" si="62"/>
        <v>#VALUE!</v>
      </c>
      <c r="AK94" s="145" t="e">
        <f t="shared" si="34"/>
        <v>#VALUE!</v>
      </c>
      <c r="AL94" s="145">
        <f t="shared" si="63"/>
        <v>23955</v>
      </c>
      <c r="AM94" s="143" t="e">
        <f t="shared" si="64"/>
        <v>#VALUE!</v>
      </c>
      <c r="AN94" s="143" t="e">
        <f t="shared" si="65"/>
        <v>#VALUE!</v>
      </c>
      <c r="AO94" s="143" t="e">
        <f t="shared" si="66"/>
        <v>#VALUE!</v>
      </c>
      <c r="AP94" s="143">
        <f t="shared" si="67"/>
        <v>0</v>
      </c>
      <c r="AQ94" s="143">
        <f t="shared" si="68"/>
        <v>1</v>
      </c>
      <c r="AR94" s="143">
        <f t="shared" si="69"/>
        <v>1900</v>
      </c>
      <c r="AS94" s="150" t="e">
        <f t="shared" si="70"/>
        <v>#VALUE!</v>
      </c>
      <c r="AT94" s="143">
        <f t="shared" si="71"/>
        <v>2</v>
      </c>
      <c r="AU94" s="143" t="e">
        <f t="shared" si="44"/>
        <v>#VALUE!</v>
      </c>
      <c r="AV94" s="143">
        <f>IF(YEAR(AH94)&lt;='Regelaltersgrenze GRV'!$B$8,'Regelaltersgrenze GRV'!$E$8,IF(YEAR(AH94)&lt;='Regelaltersgrenze GRV'!$B$9,'Regelaltersgrenze GRV'!$E$9,IF(YEAR(AH94)&lt;='Regelaltersgrenze GRV'!$B$10,'Regelaltersgrenze GRV'!$E$10,IF(YEAR(AH94)&lt;='Regelaltersgrenze GRV'!$B$11,'Regelaltersgrenze GRV'!$E$11,IF(YEAR(AH94)&lt;='Regelaltersgrenze GRV'!$B$12,'Regelaltersgrenze GRV'!$E$12,IF(YEAR(AH94)&lt;='Regelaltersgrenze GRV'!$B$13,'Regelaltersgrenze GRV'!$E$13,IF(YEAR(AH94)&lt;='Regelaltersgrenze GRV'!$B$14,'Regelaltersgrenze GRV'!$E$14,IF(YEAR(AH94)&lt;='Regelaltersgrenze GRV'!$B$15,'Regelaltersgrenze GRV'!$E$15,IF(YEAR(AH94)&lt;='Regelaltersgrenze GRV'!$B$16,'Regelaltersgrenze GRV'!$E$16,IF(YEAR(AH94)&lt;='Regelaltersgrenze GRV'!$B$17,'Regelaltersgrenze GRV'!$E$17,IF(YEAR(AH94)&lt;='Regelaltersgrenze GRV'!$B$18,'Regelaltersgrenze GRV'!$E$18,'Regelaltersgrenze GRV'!$E$19)))))))))))</f>
        <v>787</v>
      </c>
      <c r="AW94" s="145">
        <f t="shared" si="72"/>
        <v>23954</v>
      </c>
      <c r="AX94" s="143">
        <f t="shared" si="46"/>
        <v>31</v>
      </c>
      <c r="AY94" s="143">
        <f t="shared" si="73"/>
        <v>7</v>
      </c>
      <c r="AZ94" s="143">
        <f t="shared" si="74"/>
        <v>1965</v>
      </c>
      <c r="BA94" s="143">
        <v>1</v>
      </c>
      <c r="BB94" s="143">
        <f t="shared" si="75"/>
        <v>8</v>
      </c>
      <c r="BC94" s="143">
        <f t="shared" si="50"/>
        <v>1965</v>
      </c>
    </row>
    <row r="95" spans="1:55" s="131" customFormat="1" x14ac:dyDescent="0.25">
      <c r="A95" s="131">
        <v>56</v>
      </c>
      <c r="B95" s="139"/>
      <c r="C95" s="139"/>
      <c r="D95" s="139"/>
      <c r="E95" s="139"/>
      <c r="F95" s="139"/>
      <c r="G95" s="139"/>
      <c r="H95" s="140"/>
      <c r="I95" s="139" t="s">
        <v>40</v>
      </c>
      <c r="J95" s="135" t="s">
        <v>40</v>
      </c>
      <c r="K95" s="135" t="str">
        <f t="shared" si="51"/>
        <v/>
      </c>
      <c r="L95" s="139" t="str">
        <f t="shared" si="77"/>
        <v/>
      </c>
      <c r="M95" s="140" t="str">
        <f t="shared" si="78"/>
        <v/>
      </c>
      <c r="N95" s="139" t="str">
        <f t="shared" si="10"/>
        <v/>
      </c>
      <c r="O95" s="135" t="str">
        <f t="shared" si="11"/>
        <v/>
      </c>
      <c r="P95" s="135" t="str">
        <f t="shared" si="54"/>
        <v/>
      </c>
      <c r="Q95" s="139" t="str">
        <f t="shared" si="55"/>
        <v/>
      </c>
      <c r="R95" s="139" t="str">
        <f t="shared" si="76"/>
        <v/>
      </c>
      <c r="S95" s="139" t="str">
        <f t="shared" si="24"/>
        <v/>
      </c>
      <c r="T95" s="139" t="str">
        <f t="shared" si="25"/>
        <v/>
      </c>
      <c r="U95" s="244" t="str">
        <f t="shared" si="26"/>
        <v/>
      </c>
      <c r="V95" s="139" t="str">
        <f t="shared" si="56"/>
        <v/>
      </c>
      <c r="W95" s="139" t="str">
        <f t="shared" si="57"/>
        <v/>
      </c>
      <c r="X95" s="139" t="str">
        <f t="shared" si="4"/>
        <v/>
      </c>
      <c r="Y95" s="139" t="str">
        <f t="shared" si="58"/>
        <v/>
      </c>
      <c r="Z95" s="135" t="str">
        <f t="shared" si="79"/>
        <v/>
      </c>
      <c r="AA95" s="242" t="str">
        <f t="shared" si="80"/>
        <v/>
      </c>
      <c r="AB95" s="135" t="s">
        <v>40</v>
      </c>
      <c r="AC95" s="242" t="str">
        <f t="shared" si="81"/>
        <v/>
      </c>
      <c r="AD95" s="135"/>
      <c r="AE95" s="135"/>
      <c r="AG95" s="145" t="str">
        <f t="shared" si="59"/>
        <v/>
      </c>
      <c r="AH95" s="145">
        <f t="shared" si="60"/>
        <v>0</v>
      </c>
      <c r="AI95" s="150" t="str">
        <f t="shared" si="61"/>
        <v/>
      </c>
      <c r="AJ95" s="145" t="e">
        <f t="shared" si="62"/>
        <v>#VALUE!</v>
      </c>
      <c r="AK95" s="145" t="e">
        <f t="shared" si="34"/>
        <v>#VALUE!</v>
      </c>
      <c r="AL95" s="145">
        <f t="shared" si="63"/>
        <v>23955</v>
      </c>
      <c r="AM95" s="143" t="e">
        <f t="shared" si="64"/>
        <v>#VALUE!</v>
      </c>
      <c r="AN95" s="143" t="e">
        <f t="shared" si="65"/>
        <v>#VALUE!</v>
      </c>
      <c r="AO95" s="143" t="e">
        <f t="shared" si="66"/>
        <v>#VALUE!</v>
      </c>
      <c r="AP95" s="143">
        <f t="shared" si="67"/>
        <v>0</v>
      </c>
      <c r="AQ95" s="143">
        <f t="shared" si="68"/>
        <v>1</v>
      </c>
      <c r="AR95" s="143">
        <f t="shared" si="69"/>
        <v>1900</v>
      </c>
      <c r="AS95" s="150" t="e">
        <f t="shared" si="70"/>
        <v>#VALUE!</v>
      </c>
      <c r="AT95" s="143">
        <f t="shared" si="71"/>
        <v>2</v>
      </c>
      <c r="AU95" s="143" t="e">
        <f t="shared" si="44"/>
        <v>#VALUE!</v>
      </c>
      <c r="AV95" s="143">
        <f>IF(YEAR(AH95)&lt;='Regelaltersgrenze GRV'!$B$8,'Regelaltersgrenze GRV'!$E$8,IF(YEAR(AH95)&lt;='Regelaltersgrenze GRV'!$B$9,'Regelaltersgrenze GRV'!$E$9,IF(YEAR(AH95)&lt;='Regelaltersgrenze GRV'!$B$10,'Regelaltersgrenze GRV'!$E$10,IF(YEAR(AH95)&lt;='Regelaltersgrenze GRV'!$B$11,'Regelaltersgrenze GRV'!$E$11,IF(YEAR(AH95)&lt;='Regelaltersgrenze GRV'!$B$12,'Regelaltersgrenze GRV'!$E$12,IF(YEAR(AH95)&lt;='Regelaltersgrenze GRV'!$B$13,'Regelaltersgrenze GRV'!$E$13,IF(YEAR(AH95)&lt;='Regelaltersgrenze GRV'!$B$14,'Regelaltersgrenze GRV'!$E$14,IF(YEAR(AH95)&lt;='Regelaltersgrenze GRV'!$B$15,'Regelaltersgrenze GRV'!$E$15,IF(YEAR(AH95)&lt;='Regelaltersgrenze GRV'!$B$16,'Regelaltersgrenze GRV'!$E$16,IF(YEAR(AH95)&lt;='Regelaltersgrenze GRV'!$B$17,'Regelaltersgrenze GRV'!$E$17,IF(YEAR(AH95)&lt;='Regelaltersgrenze GRV'!$B$18,'Regelaltersgrenze GRV'!$E$18,'Regelaltersgrenze GRV'!$E$19)))))))))))</f>
        <v>787</v>
      </c>
      <c r="AW95" s="145">
        <f t="shared" si="72"/>
        <v>23954</v>
      </c>
      <c r="AX95" s="143">
        <f t="shared" si="46"/>
        <v>31</v>
      </c>
      <c r="AY95" s="143">
        <f t="shared" si="73"/>
        <v>7</v>
      </c>
      <c r="AZ95" s="143">
        <f t="shared" si="74"/>
        <v>1965</v>
      </c>
      <c r="BA95" s="143">
        <v>1</v>
      </c>
      <c r="BB95" s="143">
        <f t="shared" si="75"/>
        <v>8</v>
      </c>
      <c r="BC95" s="143">
        <f t="shared" si="50"/>
        <v>1965</v>
      </c>
    </row>
    <row r="96" spans="1:55" s="131" customFormat="1" x14ac:dyDescent="0.25">
      <c r="A96" s="131">
        <v>57</v>
      </c>
      <c r="B96" s="139"/>
      <c r="C96" s="139"/>
      <c r="D96" s="139"/>
      <c r="E96" s="139"/>
      <c r="F96" s="139"/>
      <c r="G96" s="139"/>
      <c r="H96" s="140"/>
      <c r="I96" s="139" t="s">
        <v>40</v>
      </c>
      <c r="J96" s="135" t="s">
        <v>40</v>
      </c>
      <c r="K96" s="135" t="str">
        <f t="shared" si="51"/>
        <v/>
      </c>
      <c r="L96" s="139" t="str">
        <f t="shared" si="77"/>
        <v/>
      </c>
      <c r="M96" s="140" t="str">
        <f t="shared" si="78"/>
        <v/>
      </c>
      <c r="N96" s="139" t="str">
        <f t="shared" si="10"/>
        <v/>
      </c>
      <c r="O96" s="135" t="str">
        <f t="shared" si="11"/>
        <v/>
      </c>
      <c r="P96" s="135" t="str">
        <f t="shared" si="54"/>
        <v/>
      </c>
      <c r="Q96" s="139" t="str">
        <f t="shared" si="55"/>
        <v/>
      </c>
      <c r="R96" s="139" t="str">
        <f t="shared" si="76"/>
        <v/>
      </c>
      <c r="S96" s="139" t="str">
        <f t="shared" si="24"/>
        <v/>
      </c>
      <c r="T96" s="139" t="str">
        <f t="shared" si="25"/>
        <v/>
      </c>
      <c r="U96" s="244" t="str">
        <f t="shared" si="26"/>
        <v/>
      </c>
      <c r="V96" s="139" t="str">
        <f t="shared" si="56"/>
        <v/>
      </c>
      <c r="W96" s="139" t="str">
        <f t="shared" si="57"/>
        <v/>
      </c>
      <c r="X96" s="139" t="str">
        <f t="shared" si="4"/>
        <v/>
      </c>
      <c r="Y96" s="139" t="str">
        <f t="shared" si="58"/>
        <v/>
      </c>
      <c r="Z96" s="135" t="str">
        <f t="shared" si="79"/>
        <v/>
      </c>
      <c r="AA96" s="242" t="str">
        <f t="shared" si="80"/>
        <v/>
      </c>
      <c r="AB96" s="135" t="s">
        <v>40</v>
      </c>
      <c r="AC96" s="242" t="str">
        <f t="shared" si="81"/>
        <v/>
      </c>
      <c r="AD96" s="135"/>
      <c r="AE96" s="135"/>
      <c r="AG96" s="145" t="str">
        <f t="shared" si="59"/>
        <v/>
      </c>
      <c r="AH96" s="145">
        <f t="shared" si="60"/>
        <v>0</v>
      </c>
      <c r="AI96" s="150" t="str">
        <f t="shared" si="61"/>
        <v/>
      </c>
      <c r="AJ96" s="145" t="e">
        <f t="shared" si="62"/>
        <v>#VALUE!</v>
      </c>
      <c r="AK96" s="145" t="e">
        <f t="shared" si="34"/>
        <v>#VALUE!</v>
      </c>
      <c r="AL96" s="145">
        <f t="shared" si="63"/>
        <v>23955</v>
      </c>
      <c r="AM96" s="143" t="e">
        <f t="shared" si="64"/>
        <v>#VALUE!</v>
      </c>
      <c r="AN96" s="143" t="e">
        <f t="shared" si="65"/>
        <v>#VALUE!</v>
      </c>
      <c r="AO96" s="143" t="e">
        <f t="shared" si="66"/>
        <v>#VALUE!</v>
      </c>
      <c r="AP96" s="143">
        <f t="shared" si="67"/>
        <v>0</v>
      </c>
      <c r="AQ96" s="143">
        <f t="shared" si="68"/>
        <v>1</v>
      </c>
      <c r="AR96" s="143">
        <f t="shared" si="69"/>
        <v>1900</v>
      </c>
      <c r="AS96" s="150" t="e">
        <f t="shared" si="70"/>
        <v>#VALUE!</v>
      </c>
      <c r="AT96" s="143">
        <f t="shared" si="71"/>
        <v>2</v>
      </c>
      <c r="AU96" s="143" t="e">
        <f t="shared" si="44"/>
        <v>#VALUE!</v>
      </c>
      <c r="AV96" s="143">
        <f>IF(YEAR(AH96)&lt;='Regelaltersgrenze GRV'!$B$8,'Regelaltersgrenze GRV'!$E$8,IF(YEAR(AH96)&lt;='Regelaltersgrenze GRV'!$B$9,'Regelaltersgrenze GRV'!$E$9,IF(YEAR(AH96)&lt;='Regelaltersgrenze GRV'!$B$10,'Regelaltersgrenze GRV'!$E$10,IF(YEAR(AH96)&lt;='Regelaltersgrenze GRV'!$B$11,'Regelaltersgrenze GRV'!$E$11,IF(YEAR(AH96)&lt;='Regelaltersgrenze GRV'!$B$12,'Regelaltersgrenze GRV'!$E$12,IF(YEAR(AH96)&lt;='Regelaltersgrenze GRV'!$B$13,'Regelaltersgrenze GRV'!$E$13,IF(YEAR(AH96)&lt;='Regelaltersgrenze GRV'!$B$14,'Regelaltersgrenze GRV'!$E$14,IF(YEAR(AH96)&lt;='Regelaltersgrenze GRV'!$B$15,'Regelaltersgrenze GRV'!$E$15,IF(YEAR(AH96)&lt;='Regelaltersgrenze GRV'!$B$16,'Regelaltersgrenze GRV'!$E$16,IF(YEAR(AH96)&lt;='Regelaltersgrenze GRV'!$B$17,'Regelaltersgrenze GRV'!$E$17,IF(YEAR(AH96)&lt;='Regelaltersgrenze GRV'!$B$18,'Regelaltersgrenze GRV'!$E$18,'Regelaltersgrenze GRV'!$E$19)))))))))))</f>
        <v>787</v>
      </c>
      <c r="AW96" s="145">
        <f t="shared" si="72"/>
        <v>23954</v>
      </c>
      <c r="AX96" s="143">
        <f t="shared" si="46"/>
        <v>31</v>
      </c>
      <c r="AY96" s="143">
        <f t="shared" si="73"/>
        <v>7</v>
      </c>
      <c r="AZ96" s="143">
        <f t="shared" si="74"/>
        <v>1965</v>
      </c>
      <c r="BA96" s="143">
        <v>1</v>
      </c>
      <c r="BB96" s="143">
        <f t="shared" si="75"/>
        <v>8</v>
      </c>
      <c r="BC96" s="143">
        <f t="shared" si="50"/>
        <v>1965</v>
      </c>
    </row>
    <row r="97" spans="1:55" s="131" customFormat="1" x14ac:dyDescent="0.25">
      <c r="A97" s="131">
        <v>58</v>
      </c>
      <c r="B97" s="139"/>
      <c r="C97" s="139"/>
      <c r="D97" s="139"/>
      <c r="E97" s="139"/>
      <c r="F97" s="139"/>
      <c r="G97" s="139"/>
      <c r="H97" s="140"/>
      <c r="I97" s="139" t="s">
        <v>40</v>
      </c>
      <c r="J97" s="135" t="s">
        <v>40</v>
      </c>
      <c r="K97" s="135" t="str">
        <f t="shared" si="51"/>
        <v/>
      </c>
      <c r="L97" s="139" t="str">
        <f t="shared" si="77"/>
        <v/>
      </c>
      <c r="M97" s="140" t="str">
        <f t="shared" si="78"/>
        <v/>
      </c>
      <c r="N97" s="139" t="str">
        <f t="shared" si="10"/>
        <v/>
      </c>
      <c r="O97" s="135" t="str">
        <f t="shared" si="11"/>
        <v/>
      </c>
      <c r="P97" s="135" t="str">
        <f t="shared" si="54"/>
        <v/>
      </c>
      <c r="Q97" s="139" t="str">
        <f t="shared" si="55"/>
        <v/>
      </c>
      <c r="R97" s="139" t="str">
        <f t="shared" si="76"/>
        <v/>
      </c>
      <c r="S97" s="139" t="str">
        <f t="shared" si="24"/>
        <v/>
      </c>
      <c r="T97" s="139" t="str">
        <f t="shared" si="25"/>
        <v/>
      </c>
      <c r="U97" s="244" t="str">
        <f t="shared" si="26"/>
        <v/>
      </c>
      <c r="V97" s="139" t="str">
        <f t="shared" si="56"/>
        <v/>
      </c>
      <c r="W97" s="139" t="str">
        <f t="shared" si="57"/>
        <v/>
      </c>
      <c r="X97" s="139" t="str">
        <f t="shared" si="4"/>
        <v/>
      </c>
      <c r="Y97" s="139" t="str">
        <f t="shared" si="58"/>
        <v/>
      </c>
      <c r="Z97" s="135" t="str">
        <f t="shared" si="79"/>
        <v/>
      </c>
      <c r="AA97" s="242" t="str">
        <f t="shared" si="80"/>
        <v/>
      </c>
      <c r="AB97" s="135" t="s">
        <v>40</v>
      </c>
      <c r="AC97" s="242" t="str">
        <f t="shared" si="81"/>
        <v/>
      </c>
      <c r="AD97" s="135"/>
      <c r="AE97" s="135"/>
      <c r="AG97" s="145" t="str">
        <f t="shared" si="59"/>
        <v/>
      </c>
      <c r="AH97" s="145">
        <f t="shared" si="60"/>
        <v>0</v>
      </c>
      <c r="AI97" s="150" t="str">
        <f t="shared" si="61"/>
        <v/>
      </c>
      <c r="AJ97" s="145" t="e">
        <f t="shared" si="62"/>
        <v>#VALUE!</v>
      </c>
      <c r="AK97" s="145" t="e">
        <f t="shared" si="34"/>
        <v>#VALUE!</v>
      </c>
      <c r="AL97" s="145">
        <f t="shared" si="63"/>
        <v>23955</v>
      </c>
      <c r="AM97" s="143" t="e">
        <f t="shared" si="64"/>
        <v>#VALUE!</v>
      </c>
      <c r="AN97" s="143" t="e">
        <f t="shared" si="65"/>
        <v>#VALUE!</v>
      </c>
      <c r="AO97" s="143" t="e">
        <f t="shared" si="66"/>
        <v>#VALUE!</v>
      </c>
      <c r="AP97" s="143">
        <f t="shared" si="67"/>
        <v>0</v>
      </c>
      <c r="AQ97" s="143">
        <f t="shared" si="68"/>
        <v>1</v>
      </c>
      <c r="AR97" s="143">
        <f t="shared" si="69"/>
        <v>1900</v>
      </c>
      <c r="AS97" s="150" t="e">
        <f t="shared" si="70"/>
        <v>#VALUE!</v>
      </c>
      <c r="AT97" s="143">
        <f t="shared" si="71"/>
        <v>2</v>
      </c>
      <c r="AU97" s="143" t="e">
        <f t="shared" si="44"/>
        <v>#VALUE!</v>
      </c>
      <c r="AV97" s="143">
        <f>IF(YEAR(AH97)&lt;='Regelaltersgrenze GRV'!$B$8,'Regelaltersgrenze GRV'!$E$8,IF(YEAR(AH97)&lt;='Regelaltersgrenze GRV'!$B$9,'Regelaltersgrenze GRV'!$E$9,IF(YEAR(AH97)&lt;='Regelaltersgrenze GRV'!$B$10,'Regelaltersgrenze GRV'!$E$10,IF(YEAR(AH97)&lt;='Regelaltersgrenze GRV'!$B$11,'Regelaltersgrenze GRV'!$E$11,IF(YEAR(AH97)&lt;='Regelaltersgrenze GRV'!$B$12,'Regelaltersgrenze GRV'!$E$12,IF(YEAR(AH97)&lt;='Regelaltersgrenze GRV'!$B$13,'Regelaltersgrenze GRV'!$E$13,IF(YEAR(AH97)&lt;='Regelaltersgrenze GRV'!$B$14,'Regelaltersgrenze GRV'!$E$14,IF(YEAR(AH97)&lt;='Regelaltersgrenze GRV'!$B$15,'Regelaltersgrenze GRV'!$E$15,IF(YEAR(AH97)&lt;='Regelaltersgrenze GRV'!$B$16,'Regelaltersgrenze GRV'!$E$16,IF(YEAR(AH97)&lt;='Regelaltersgrenze GRV'!$B$17,'Regelaltersgrenze GRV'!$E$17,IF(YEAR(AH97)&lt;='Regelaltersgrenze GRV'!$B$18,'Regelaltersgrenze GRV'!$E$18,'Regelaltersgrenze GRV'!$E$19)))))))))))</f>
        <v>787</v>
      </c>
      <c r="AW97" s="145">
        <f t="shared" si="72"/>
        <v>23954</v>
      </c>
      <c r="AX97" s="143">
        <f t="shared" si="46"/>
        <v>31</v>
      </c>
      <c r="AY97" s="143">
        <f t="shared" si="73"/>
        <v>7</v>
      </c>
      <c r="AZ97" s="143">
        <f t="shared" si="74"/>
        <v>1965</v>
      </c>
      <c r="BA97" s="143">
        <v>1</v>
      </c>
      <c r="BB97" s="143">
        <f t="shared" si="75"/>
        <v>8</v>
      </c>
      <c r="BC97" s="143">
        <f t="shared" si="50"/>
        <v>1965</v>
      </c>
    </row>
    <row r="98" spans="1:55" s="131" customFormat="1" x14ac:dyDescent="0.25">
      <c r="A98" s="131">
        <v>59</v>
      </c>
      <c r="B98" s="139"/>
      <c r="C98" s="139"/>
      <c r="D98" s="139"/>
      <c r="E98" s="139"/>
      <c r="F98" s="139"/>
      <c r="G98" s="139"/>
      <c r="H98" s="140"/>
      <c r="I98" s="139" t="s">
        <v>40</v>
      </c>
      <c r="J98" s="135" t="s">
        <v>40</v>
      </c>
      <c r="K98" s="135" t="str">
        <f t="shared" si="51"/>
        <v/>
      </c>
      <c r="L98" s="139" t="str">
        <f t="shared" si="77"/>
        <v/>
      </c>
      <c r="M98" s="140" t="str">
        <f t="shared" si="78"/>
        <v/>
      </c>
      <c r="N98" s="139" t="str">
        <f t="shared" si="10"/>
        <v/>
      </c>
      <c r="O98" s="135" t="str">
        <f t="shared" si="11"/>
        <v/>
      </c>
      <c r="P98" s="135" t="str">
        <f t="shared" si="54"/>
        <v/>
      </c>
      <c r="Q98" s="139" t="str">
        <f t="shared" si="55"/>
        <v/>
      </c>
      <c r="R98" s="139" t="str">
        <f t="shared" si="76"/>
        <v/>
      </c>
      <c r="S98" s="139" t="str">
        <f t="shared" si="24"/>
        <v/>
      </c>
      <c r="T98" s="139" t="str">
        <f t="shared" si="25"/>
        <v/>
      </c>
      <c r="U98" s="244" t="str">
        <f t="shared" si="26"/>
        <v/>
      </c>
      <c r="V98" s="139" t="str">
        <f t="shared" si="56"/>
        <v/>
      </c>
      <c r="W98" s="139" t="str">
        <f t="shared" si="57"/>
        <v/>
      </c>
      <c r="X98" s="139" t="str">
        <f t="shared" si="4"/>
        <v/>
      </c>
      <c r="Y98" s="139" t="str">
        <f t="shared" si="58"/>
        <v/>
      </c>
      <c r="Z98" s="135" t="str">
        <f t="shared" si="79"/>
        <v/>
      </c>
      <c r="AA98" s="242" t="str">
        <f t="shared" si="80"/>
        <v/>
      </c>
      <c r="AB98" s="135" t="s">
        <v>40</v>
      </c>
      <c r="AC98" s="242" t="str">
        <f t="shared" si="81"/>
        <v/>
      </c>
      <c r="AD98" s="135"/>
      <c r="AE98" s="135"/>
      <c r="AG98" s="145" t="str">
        <f t="shared" si="59"/>
        <v/>
      </c>
      <c r="AH98" s="145">
        <f t="shared" si="60"/>
        <v>0</v>
      </c>
      <c r="AI98" s="150" t="str">
        <f t="shared" si="61"/>
        <v/>
      </c>
      <c r="AJ98" s="145" t="e">
        <f t="shared" si="62"/>
        <v>#VALUE!</v>
      </c>
      <c r="AK98" s="145" t="e">
        <f t="shared" si="34"/>
        <v>#VALUE!</v>
      </c>
      <c r="AL98" s="145">
        <f t="shared" si="63"/>
        <v>23955</v>
      </c>
      <c r="AM98" s="143" t="e">
        <f t="shared" si="64"/>
        <v>#VALUE!</v>
      </c>
      <c r="AN98" s="143" t="e">
        <f t="shared" si="65"/>
        <v>#VALUE!</v>
      </c>
      <c r="AO98" s="143" t="e">
        <f t="shared" si="66"/>
        <v>#VALUE!</v>
      </c>
      <c r="AP98" s="143">
        <f t="shared" si="67"/>
        <v>0</v>
      </c>
      <c r="AQ98" s="143">
        <f t="shared" si="68"/>
        <v>1</v>
      </c>
      <c r="AR98" s="143">
        <f t="shared" si="69"/>
        <v>1900</v>
      </c>
      <c r="AS98" s="150" t="e">
        <f t="shared" si="70"/>
        <v>#VALUE!</v>
      </c>
      <c r="AT98" s="143">
        <f t="shared" si="71"/>
        <v>2</v>
      </c>
      <c r="AU98" s="143" t="e">
        <f t="shared" si="44"/>
        <v>#VALUE!</v>
      </c>
      <c r="AV98" s="143">
        <f>IF(YEAR(AH98)&lt;='Regelaltersgrenze GRV'!$B$8,'Regelaltersgrenze GRV'!$E$8,IF(YEAR(AH98)&lt;='Regelaltersgrenze GRV'!$B$9,'Regelaltersgrenze GRV'!$E$9,IF(YEAR(AH98)&lt;='Regelaltersgrenze GRV'!$B$10,'Regelaltersgrenze GRV'!$E$10,IF(YEAR(AH98)&lt;='Regelaltersgrenze GRV'!$B$11,'Regelaltersgrenze GRV'!$E$11,IF(YEAR(AH98)&lt;='Regelaltersgrenze GRV'!$B$12,'Regelaltersgrenze GRV'!$E$12,IF(YEAR(AH98)&lt;='Regelaltersgrenze GRV'!$B$13,'Regelaltersgrenze GRV'!$E$13,IF(YEAR(AH98)&lt;='Regelaltersgrenze GRV'!$B$14,'Regelaltersgrenze GRV'!$E$14,IF(YEAR(AH98)&lt;='Regelaltersgrenze GRV'!$B$15,'Regelaltersgrenze GRV'!$E$15,IF(YEAR(AH98)&lt;='Regelaltersgrenze GRV'!$B$16,'Regelaltersgrenze GRV'!$E$16,IF(YEAR(AH98)&lt;='Regelaltersgrenze GRV'!$B$17,'Regelaltersgrenze GRV'!$E$17,IF(YEAR(AH98)&lt;='Regelaltersgrenze GRV'!$B$18,'Regelaltersgrenze GRV'!$E$18,'Regelaltersgrenze GRV'!$E$19)))))))))))</f>
        <v>787</v>
      </c>
      <c r="AW98" s="145">
        <f t="shared" si="72"/>
        <v>23954</v>
      </c>
      <c r="AX98" s="143">
        <f t="shared" si="46"/>
        <v>31</v>
      </c>
      <c r="AY98" s="143">
        <f t="shared" si="73"/>
        <v>7</v>
      </c>
      <c r="AZ98" s="143">
        <f t="shared" si="74"/>
        <v>1965</v>
      </c>
      <c r="BA98" s="143">
        <v>1</v>
      </c>
      <c r="BB98" s="143">
        <f t="shared" si="75"/>
        <v>8</v>
      </c>
      <c r="BC98" s="143">
        <f t="shared" si="50"/>
        <v>1965</v>
      </c>
    </row>
    <row r="99" spans="1:55" s="131" customFormat="1" x14ac:dyDescent="0.25">
      <c r="A99" s="131">
        <v>60</v>
      </c>
      <c r="B99" s="139"/>
      <c r="C99" s="139"/>
      <c r="D99" s="139"/>
      <c r="E99" s="139"/>
      <c r="F99" s="139"/>
      <c r="G99" s="139"/>
      <c r="H99" s="140"/>
      <c r="I99" s="139" t="s">
        <v>40</v>
      </c>
      <c r="J99" s="135" t="s">
        <v>40</v>
      </c>
      <c r="K99" s="135" t="str">
        <f t="shared" si="51"/>
        <v/>
      </c>
      <c r="L99" s="139" t="str">
        <f t="shared" si="77"/>
        <v/>
      </c>
      <c r="M99" s="140" t="str">
        <f t="shared" si="78"/>
        <v/>
      </c>
      <c r="N99" s="139" t="str">
        <f t="shared" si="10"/>
        <v/>
      </c>
      <c r="O99" s="135" t="str">
        <f t="shared" si="11"/>
        <v/>
      </c>
      <c r="P99" s="135" t="str">
        <f t="shared" si="54"/>
        <v/>
      </c>
      <c r="Q99" s="139" t="str">
        <f t="shared" si="55"/>
        <v/>
      </c>
      <c r="R99" s="139" t="str">
        <f t="shared" si="76"/>
        <v/>
      </c>
      <c r="S99" s="139" t="str">
        <f t="shared" si="24"/>
        <v/>
      </c>
      <c r="T99" s="139" t="str">
        <f t="shared" si="25"/>
        <v/>
      </c>
      <c r="U99" s="244" t="str">
        <f t="shared" si="26"/>
        <v/>
      </c>
      <c r="V99" s="139" t="str">
        <f t="shared" si="56"/>
        <v/>
      </c>
      <c r="W99" s="139" t="str">
        <f t="shared" si="57"/>
        <v/>
      </c>
      <c r="X99" s="139" t="str">
        <f t="shared" si="4"/>
        <v/>
      </c>
      <c r="Y99" s="139" t="str">
        <f t="shared" si="58"/>
        <v/>
      </c>
      <c r="Z99" s="135" t="str">
        <f t="shared" si="79"/>
        <v/>
      </c>
      <c r="AA99" s="242" t="str">
        <f t="shared" si="80"/>
        <v/>
      </c>
      <c r="AB99" s="135" t="s">
        <v>40</v>
      </c>
      <c r="AC99" s="242" t="str">
        <f t="shared" si="81"/>
        <v/>
      </c>
      <c r="AD99" s="135"/>
      <c r="AE99" s="135"/>
      <c r="AG99" s="145" t="str">
        <f t="shared" si="59"/>
        <v/>
      </c>
      <c r="AH99" s="145">
        <f t="shared" si="60"/>
        <v>0</v>
      </c>
      <c r="AI99" s="150" t="str">
        <f t="shared" si="61"/>
        <v/>
      </c>
      <c r="AJ99" s="145" t="e">
        <f t="shared" si="62"/>
        <v>#VALUE!</v>
      </c>
      <c r="AK99" s="145" t="e">
        <f t="shared" si="34"/>
        <v>#VALUE!</v>
      </c>
      <c r="AL99" s="145">
        <f t="shared" si="63"/>
        <v>23955</v>
      </c>
      <c r="AM99" s="143" t="e">
        <f t="shared" si="64"/>
        <v>#VALUE!</v>
      </c>
      <c r="AN99" s="143" t="e">
        <f t="shared" si="65"/>
        <v>#VALUE!</v>
      </c>
      <c r="AO99" s="143" t="e">
        <f t="shared" si="66"/>
        <v>#VALUE!</v>
      </c>
      <c r="AP99" s="143">
        <f t="shared" si="67"/>
        <v>0</v>
      </c>
      <c r="AQ99" s="143">
        <f t="shared" si="68"/>
        <v>1</v>
      </c>
      <c r="AR99" s="143">
        <f t="shared" si="69"/>
        <v>1900</v>
      </c>
      <c r="AS99" s="150" t="e">
        <f t="shared" si="70"/>
        <v>#VALUE!</v>
      </c>
      <c r="AT99" s="143">
        <f t="shared" si="71"/>
        <v>2</v>
      </c>
      <c r="AU99" s="143" t="e">
        <f t="shared" si="44"/>
        <v>#VALUE!</v>
      </c>
      <c r="AV99" s="143">
        <f>IF(YEAR(AH99)&lt;='Regelaltersgrenze GRV'!$B$8,'Regelaltersgrenze GRV'!$E$8,IF(YEAR(AH99)&lt;='Regelaltersgrenze GRV'!$B$9,'Regelaltersgrenze GRV'!$E$9,IF(YEAR(AH99)&lt;='Regelaltersgrenze GRV'!$B$10,'Regelaltersgrenze GRV'!$E$10,IF(YEAR(AH99)&lt;='Regelaltersgrenze GRV'!$B$11,'Regelaltersgrenze GRV'!$E$11,IF(YEAR(AH99)&lt;='Regelaltersgrenze GRV'!$B$12,'Regelaltersgrenze GRV'!$E$12,IF(YEAR(AH99)&lt;='Regelaltersgrenze GRV'!$B$13,'Regelaltersgrenze GRV'!$E$13,IF(YEAR(AH99)&lt;='Regelaltersgrenze GRV'!$B$14,'Regelaltersgrenze GRV'!$E$14,IF(YEAR(AH99)&lt;='Regelaltersgrenze GRV'!$B$15,'Regelaltersgrenze GRV'!$E$15,IF(YEAR(AH99)&lt;='Regelaltersgrenze GRV'!$B$16,'Regelaltersgrenze GRV'!$E$16,IF(YEAR(AH99)&lt;='Regelaltersgrenze GRV'!$B$17,'Regelaltersgrenze GRV'!$E$17,IF(YEAR(AH99)&lt;='Regelaltersgrenze GRV'!$B$18,'Regelaltersgrenze GRV'!$E$18,'Regelaltersgrenze GRV'!$E$19)))))))))))</f>
        <v>787</v>
      </c>
      <c r="AW99" s="145">
        <f t="shared" si="72"/>
        <v>23954</v>
      </c>
      <c r="AX99" s="143">
        <f t="shared" si="46"/>
        <v>31</v>
      </c>
      <c r="AY99" s="143">
        <f t="shared" si="73"/>
        <v>7</v>
      </c>
      <c r="AZ99" s="143">
        <f t="shared" si="74"/>
        <v>1965</v>
      </c>
      <c r="BA99" s="143">
        <v>1</v>
      </c>
      <c r="BB99" s="143">
        <f t="shared" si="75"/>
        <v>8</v>
      </c>
      <c r="BC99" s="143">
        <f t="shared" si="50"/>
        <v>1965</v>
      </c>
    </row>
    <row r="100" spans="1:55" s="131" customFormat="1" x14ac:dyDescent="0.25">
      <c r="A100" s="131">
        <v>61</v>
      </c>
      <c r="B100" s="139"/>
      <c r="C100" s="139"/>
      <c r="D100" s="139"/>
      <c r="E100" s="139"/>
      <c r="F100" s="139"/>
      <c r="G100" s="139"/>
      <c r="H100" s="140"/>
      <c r="I100" s="139" t="s">
        <v>40</v>
      </c>
      <c r="J100" s="135" t="s">
        <v>40</v>
      </c>
      <c r="K100" s="135" t="str">
        <f t="shared" si="51"/>
        <v/>
      </c>
      <c r="L100" s="139" t="str">
        <f t="shared" si="77"/>
        <v/>
      </c>
      <c r="M100" s="140" t="str">
        <f t="shared" si="78"/>
        <v/>
      </c>
      <c r="N100" s="139" t="str">
        <f t="shared" si="10"/>
        <v/>
      </c>
      <c r="O100" s="135" t="str">
        <f t="shared" si="11"/>
        <v/>
      </c>
      <c r="P100" s="135" t="str">
        <f t="shared" si="54"/>
        <v/>
      </c>
      <c r="Q100" s="139" t="str">
        <f t="shared" si="55"/>
        <v/>
      </c>
      <c r="R100" s="139" t="str">
        <f t="shared" si="76"/>
        <v/>
      </c>
      <c r="S100" s="139" t="str">
        <f t="shared" si="24"/>
        <v/>
      </c>
      <c r="T100" s="139" t="str">
        <f t="shared" si="25"/>
        <v/>
      </c>
      <c r="U100" s="244" t="str">
        <f t="shared" si="26"/>
        <v/>
      </c>
      <c r="V100" s="139" t="str">
        <f t="shared" si="56"/>
        <v/>
      </c>
      <c r="W100" s="139" t="str">
        <f t="shared" si="57"/>
        <v/>
      </c>
      <c r="X100" s="139" t="str">
        <f t="shared" si="4"/>
        <v/>
      </c>
      <c r="Y100" s="139" t="str">
        <f t="shared" si="58"/>
        <v/>
      </c>
      <c r="Z100" s="135" t="str">
        <f t="shared" si="79"/>
        <v/>
      </c>
      <c r="AA100" s="242" t="str">
        <f t="shared" si="80"/>
        <v/>
      </c>
      <c r="AB100" s="135" t="s">
        <v>40</v>
      </c>
      <c r="AC100" s="242" t="str">
        <f t="shared" si="81"/>
        <v/>
      </c>
      <c r="AD100" s="135"/>
      <c r="AE100" s="135"/>
      <c r="AG100" s="145" t="str">
        <f t="shared" si="59"/>
        <v/>
      </c>
      <c r="AH100" s="145">
        <f t="shared" si="60"/>
        <v>0</v>
      </c>
      <c r="AI100" s="150" t="str">
        <f t="shared" si="61"/>
        <v/>
      </c>
      <c r="AJ100" s="145" t="e">
        <f t="shared" si="62"/>
        <v>#VALUE!</v>
      </c>
      <c r="AK100" s="145" t="e">
        <f t="shared" si="34"/>
        <v>#VALUE!</v>
      </c>
      <c r="AL100" s="145">
        <f t="shared" si="63"/>
        <v>23955</v>
      </c>
      <c r="AM100" s="143" t="e">
        <f t="shared" si="64"/>
        <v>#VALUE!</v>
      </c>
      <c r="AN100" s="143" t="e">
        <f t="shared" si="65"/>
        <v>#VALUE!</v>
      </c>
      <c r="AO100" s="143" t="e">
        <f t="shared" si="66"/>
        <v>#VALUE!</v>
      </c>
      <c r="AP100" s="143">
        <f t="shared" si="67"/>
        <v>0</v>
      </c>
      <c r="AQ100" s="143">
        <f t="shared" si="68"/>
        <v>1</v>
      </c>
      <c r="AR100" s="143">
        <f t="shared" si="69"/>
        <v>1900</v>
      </c>
      <c r="AS100" s="150" t="e">
        <f t="shared" si="70"/>
        <v>#VALUE!</v>
      </c>
      <c r="AT100" s="143">
        <f t="shared" si="71"/>
        <v>2</v>
      </c>
      <c r="AU100" s="143" t="e">
        <f t="shared" si="44"/>
        <v>#VALUE!</v>
      </c>
      <c r="AV100" s="143">
        <f>IF(YEAR(AH100)&lt;='Regelaltersgrenze GRV'!$B$8,'Regelaltersgrenze GRV'!$E$8,IF(YEAR(AH100)&lt;='Regelaltersgrenze GRV'!$B$9,'Regelaltersgrenze GRV'!$E$9,IF(YEAR(AH100)&lt;='Regelaltersgrenze GRV'!$B$10,'Regelaltersgrenze GRV'!$E$10,IF(YEAR(AH100)&lt;='Regelaltersgrenze GRV'!$B$11,'Regelaltersgrenze GRV'!$E$11,IF(YEAR(AH100)&lt;='Regelaltersgrenze GRV'!$B$12,'Regelaltersgrenze GRV'!$E$12,IF(YEAR(AH100)&lt;='Regelaltersgrenze GRV'!$B$13,'Regelaltersgrenze GRV'!$E$13,IF(YEAR(AH100)&lt;='Regelaltersgrenze GRV'!$B$14,'Regelaltersgrenze GRV'!$E$14,IF(YEAR(AH100)&lt;='Regelaltersgrenze GRV'!$B$15,'Regelaltersgrenze GRV'!$E$15,IF(YEAR(AH100)&lt;='Regelaltersgrenze GRV'!$B$16,'Regelaltersgrenze GRV'!$E$16,IF(YEAR(AH100)&lt;='Regelaltersgrenze GRV'!$B$17,'Regelaltersgrenze GRV'!$E$17,IF(YEAR(AH100)&lt;='Regelaltersgrenze GRV'!$B$18,'Regelaltersgrenze GRV'!$E$18,'Regelaltersgrenze GRV'!$E$19)))))))))))</f>
        <v>787</v>
      </c>
      <c r="AW100" s="145">
        <f t="shared" si="72"/>
        <v>23954</v>
      </c>
      <c r="AX100" s="143">
        <f t="shared" si="46"/>
        <v>31</v>
      </c>
      <c r="AY100" s="143">
        <f t="shared" si="73"/>
        <v>7</v>
      </c>
      <c r="AZ100" s="143">
        <f t="shared" si="74"/>
        <v>1965</v>
      </c>
      <c r="BA100" s="143">
        <v>1</v>
      </c>
      <c r="BB100" s="143">
        <f t="shared" si="75"/>
        <v>8</v>
      </c>
      <c r="BC100" s="143">
        <f t="shared" si="50"/>
        <v>1965</v>
      </c>
    </row>
    <row r="101" spans="1:55" s="131" customFormat="1" x14ac:dyDescent="0.25">
      <c r="A101" s="131">
        <v>62</v>
      </c>
      <c r="B101" s="139"/>
      <c r="C101" s="139"/>
      <c r="D101" s="139"/>
      <c r="E101" s="139"/>
      <c r="F101" s="139"/>
      <c r="G101" s="139"/>
      <c r="H101" s="140"/>
      <c r="I101" s="139" t="s">
        <v>40</v>
      </c>
      <c r="J101" s="135" t="s">
        <v>40</v>
      </c>
      <c r="K101" s="135" t="str">
        <f t="shared" si="51"/>
        <v/>
      </c>
      <c r="L101" s="139" t="str">
        <f t="shared" si="77"/>
        <v/>
      </c>
      <c r="M101" s="140" t="str">
        <f t="shared" si="78"/>
        <v/>
      </c>
      <c r="N101" s="139" t="str">
        <f t="shared" si="10"/>
        <v/>
      </c>
      <c r="O101" s="135" t="str">
        <f t="shared" si="11"/>
        <v/>
      </c>
      <c r="P101" s="135" t="str">
        <f t="shared" si="54"/>
        <v/>
      </c>
      <c r="Q101" s="139" t="str">
        <f t="shared" si="55"/>
        <v/>
      </c>
      <c r="R101" s="139" t="str">
        <f t="shared" si="76"/>
        <v/>
      </c>
      <c r="S101" s="139" t="str">
        <f t="shared" si="24"/>
        <v/>
      </c>
      <c r="T101" s="139" t="str">
        <f t="shared" si="25"/>
        <v/>
      </c>
      <c r="U101" s="244" t="str">
        <f t="shared" si="26"/>
        <v/>
      </c>
      <c r="V101" s="139" t="str">
        <f t="shared" si="56"/>
        <v/>
      </c>
      <c r="W101" s="139" t="str">
        <f t="shared" si="57"/>
        <v/>
      </c>
      <c r="X101" s="139" t="str">
        <f t="shared" si="4"/>
        <v/>
      </c>
      <c r="Y101" s="139" t="str">
        <f t="shared" si="58"/>
        <v/>
      </c>
      <c r="Z101" s="135" t="str">
        <f t="shared" si="79"/>
        <v/>
      </c>
      <c r="AA101" s="242" t="str">
        <f t="shared" si="80"/>
        <v/>
      </c>
      <c r="AB101" s="135" t="s">
        <v>40</v>
      </c>
      <c r="AC101" s="242" t="str">
        <f t="shared" si="81"/>
        <v/>
      </c>
      <c r="AD101" s="135"/>
      <c r="AE101" s="135"/>
      <c r="AG101" s="145" t="str">
        <f t="shared" si="59"/>
        <v/>
      </c>
      <c r="AH101" s="145">
        <f t="shared" si="60"/>
        <v>0</v>
      </c>
      <c r="AI101" s="150" t="str">
        <f t="shared" si="61"/>
        <v/>
      </c>
      <c r="AJ101" s="145" t="e">
        <f t="shared" si="62"/>
        <v>#VALUE!</v>
      </c>
      <c r="AK101" s="145" t="e">
        <f t="shared" si="34"/>
        <v>#VALUE!</v>
      </c>
      <c r="AL101" s="145">
        <f t="shared" si="63"/>
        <v>23955</v>
      </c>
      <c r="AM101" s="143" t="e">
        <f t="shared" si="64"/>
        <v>#VALUE!</v>
      </c>
      <c r="AN101" s="143" t="e">
        <f t="shared" si="65"/>
        <v>#VALUE!</v>
      </c>
      <c r="AO101" s="143" t="e">
        <f t="shared" si="66"/>
        <v>#VALUE!</v>
      </c>
      <c r="AP101" s="143">
        <f t="shared" si="67"/>
        <v>0</v>
      </c>
      <c r="AQ101" s="143">
        <f t="shared" si="68"/>
        <v>1</v>
      </c>
      <c r="AR101" s="143">
        <f t="shared" si="69"/>
        <v>1900</v>
      </c>
      <c r="AS101" s="150" t="e">
        <f t="shared" si="70"/>
        <v>#VALUE!</v>
      </c>
      <c r="AT101" s="143">
        <f t="shared" si="71"/>
        <v>2</v>
      </c>
      <c r="AU101" s="143" t="e">
        <f t="shared" si="44"/>
        <v>#VALUE!</v>
      </c>
      <c r="AV101" s="143">
        <f>IF(YEAR(AH101)&lt;='Regelaltersgrenze GRV'!$B$8,'Regelaltersgrenze GRV'!$E$8,IF(YEAR(AH101)&lt;='Regelaltersgrenze GRV'!$B$9,'Regelaltersgrenze GRV'!$E$9,IF(YEAR(AH101)&lt;='Regelaltersgrenze GRV'!$B$10,'Regelaltersgrenze GRV'!$E$10,IF(YEAR(AH101)&lt;='Regelaltersgrenze GRV'!$B$11,'Regelaltersgrenze GRV'!$E$11,IF(YEAR(AH101)&lt;='Regelaltersgrenze GRV'!$B$12,'Regelaltersgrenze GRV'!$E$12,IF(YEAR(AH101)&lt;='Regelaltersgrenze GRV'!$B$13,'Regelaltersgrenze GRV'!$E$13,IF(YEAR(AH101)&lt;='Regelaltersgrenze GRV'!$B$14,'Regelaltersgrenze GRV'!$E$14,IF(YEAR(AH101)&lt;='Regelaltersgrenze GRV'!$B$15,'Regelaltersgrenze GRV'!$E$15,IF(YEAR(AH101)&lt;='Regelaltersgrenze GRV'!$B$16,'Regelaltersgrenze GRV'!$E$16,IF(YEAR(AH101)&lt;='Regelaltersgrenze GRV'!$B$17,'Regelaltersgrenze GRV'!$E$17,IF(YEAR(AH101)&lt;='Regelaltersgrenze GRV'!$B$18,'Regelaltersgrenze GRV'!$E$18,'Regelaltersgrenze GRV'!$E$19)))))))))))</f>
        <v>787</v>
      </c>
      <c r="AW101" s="145">
        <f t="shared" si="72"/>
        <v>23954</v>
      </c>
      <c r="AX101" s="143">
        <f t="shared" si="46"/>
        <v>31</v>
      </c>
      <c r="AY101" s="143">
        <f t="shared" si="73"/>
        <v>7</v>
      </c>
      <c r="AZ101" s="143">
        <f t="shared" si="74"/>
        <v>1965</v>
      </c>
      <c r="BA101" s="143">
        <v>1</v>
      </c>
      <c r="BB101" s="143">
        <f t="shared" si="75"/>
        <v>8</v>
      </c>
      <c r="BC101" s="143">
        <f t="shared" si="50"/>
        <v>1965</v>
      </c>
    </row>
    <row r="102" spans="1:55" s="131" customFormat="1" x14ac:dyDescent="0.25">
      <c r="A102" s="131">
        <v>63</v>
      </c>
      <c r="B102" s="139"/>
      <c r="C102" s="139"/>
      <c r="D102" s="139"/>
      <c r="E102" s="139"/>
      <c r="F102" s="139"/>
      <c r="G102" s="139"/>
      <c r="H102" s="140"/>
      <c r="I102" s="139" t="s">
        <v>40</v>
      </c>
      <c r="J102" s="135" t="s">
        <v>40</v>
      </c>
      <c r="K102" s="135" t="str">
        <f t="shared" si="51"/>
        <v/>
      </c>
      <c r="L102" s="139" t="str">
        <f t="shared" si="77"/>
        <v/>
      </c>
      <c r="M102" s="140" t="str">
        <f t="shared" si="78"/>
        <v/>
      </c>
      <c r="N102" s="139" t="str">
        <f t="shared" si="10"/>
        <v/>
      </c>
      <c r="O102" s="135" t="str">
        <f t="shared" si="11"/>
        <v/>
      </c>
      <c r="P102" s="135" t="str">
        <f t="shared" si="54"/>
        <v/>
      </c>
      <c r="Q102" s="139" t="str">
        <f t="shared" si="55"/>
        <v/>
      </c>
      <c r="R102" s="139" t="str">
        <f t="shared" si="76"/>
        <v/>
      </c>
      <c r="S102" s="139" t="str">
        <f t="shared" si="24"/>
        <v/>
      </c>
      <c r="T102" s="139" t="str">
        <f t="shared" si="25"/>
        <v/>
      </c>
      <c r="U102" s="244" t="str">
        <f t="shared" si="26"/>
        <v/>
      </c>
      <c r="V102" s="139" t="str">
        <f t="shared" si="56"/>
        <v/>
      </c>
      <c r="W102" s="139" t="str">
        <f t="shared" si="57"/>
        <v/>
      </c>
      <c r="X102" s="139" t="str">
        <f t="shared" si="4"/>
        <v/>
      </c>
      <c r="Y102" s="139" t="str">
        <f t="shared" si="58"/>
        <v/>
      </c>
      <c r="Z102" s="135" t="str">
        <f t="shared" si="79"/>
        <v/>
      </c>
      <c r="AA102" s="242" t="str">
        <f t="shared" si="80"/>
        <v/>
      </c>
      <c r="AB102" s="135" t="s">
        <v>40</v>
      </c>
      <c r="AC102" s="242" t="str">
        <f t="shared" si="81"/>
        <v/>
      </c>
      <c r="AD102" s="135"/>
      <c r="AE102" s="135"/>
      <c r="AG102" s="145" t="str">
        <f t="shared" si="59"/>
        <v/>
      </c>
      <c r="AH102" s="145">
        <f t="shared" si="60"/>
        <v>0</v>
      </c>
      <c r="AI102" s="150" t="str">
        <f t="shared" si="61"/>
        <v/>
      </c>
      <c r="AJ102" s="145" t="e">
        <f t="shared" si="62"/>
        <v>#VALUE!</v>
      </c>
      <c r="AK102" s="145" t="e">
        <f t="shared" si="34"/>
        <v>#VALUE!</v>
      </c>
      <c r="AL102" s="145">
        <f t="shared" si="63"/>
        <v>23955</v>
      </c>
      <c r="AM102" s="143" t="e">
        <f t="shared" si="64"/>
        <v>#VALUE!</v>
      </c>
      <c r="AN102" s="143" t="e">
        <f t="shared" si="65"/>
        <v>#VALUE!</v>
      </c>
      <c r="AO102" s="143" t="e">
        <f t="shared" si="66"/>
        <v>#VALUE!</v>
      </c>
      <c r="AP102" s="143">
        <f t="shared" si="67"/>
        <v>0</v>
      </c>
      <c r="AQ102" s="143">
        <f t="shared" si="68"/>
        <v>1</v>
      </c>
      <c r="AR102" s="143">
        <f t="shared" si="69"/>
        <v>1900</v>
      </c>
      <c r="AS102" s="150" t="e">
        <f t="shared" si="70"/>
        <v>#VALUE!</v>
      </c>
      <c r="AT102" s="143">
        <f t="shared" si="71"/>
        <v>2</v>
      </c>
      <c r="AU102" s="143" t="e">
        <f t="shared" si="44"/>
        <v>#VALUE!</v>
      </c>
      <c r="AV102" s="143">
        <f>IF(YEAR(AH102)&lt;='Regelaltersgrenze GRV'!$B$8,'Regelaltersgrenze GRV'!$E$8,IF(YEAR(AH102)&lt;='Regelaltersgrenze GRV'!$B$9,'Regelaltersgrenze GRV'!$E$9,IF(YEAR(AH102)&lt;='Regelaltersgrenze GRV'!$B$10,'Regelaltersgrenze GRV'!$E$10,IF(YEAR(AH102)&lt;='Regelaltersgrenze GRV'!$B$11,'Regelaltersgrenze GRV'!$E$11,IF(YEAR(AH102)&lt;='Regelaltersgrenze GRV'!$B$12,'Regelaltersgrenze GRV'!$E$12,IF(YEAR(AH102)&lt;='Regelaltersgrenze GRV'!$B$13,'Regelaltersgrenze GRV'!$E$13,IF(YEAR(AH102)&lt;='Regelaltersgrenze GRV'!$B$14,'Regelaltersgrenze GRV'!$E$14,IF(YEAR(AH102)&lt;='Regelaltersgrenze GRV'!$B$15,'Regelaltersgrenze GRV'!$E$15,IF(YEAR(AH102)&lt;='Regelaltersgrenze GRV'!$B$16,'Regelaltersgrenze GRV'!$E$16,IF(YEAR(AH102)&lt;='Regelaltersgrenze GRV'!$B$17,'Regelaltersgrenze GRV'!$E$17,IF(YEAR(AH102)&lt;='Regelaltersgrenze GRV'!$B$18,'Regelaltersgrenze GRV'!$E$18,'Regelaltersgrenze GRV'!$E$19)))))))))))</f>
        <v>787</v>
      </c>
      <c r="AW102" s="145">
        <f t="shared" si="72"/>
        <v>23954</v>
      </c>
      <c r="AX102" s="143">
        <f t="shared" si="46"/>
        <v>31</v>
      </c>
      <c r="AY102" s="143">
        <f t="shared" si="73"/>
        <v>7</v>
      </c>
      <c r="AZ102" s="143">
        <f t="shared" si="74"/>
        <v>1965</v>
      </c>
      <c r="BA102" s="143">
        <v>1</v>
      </c>
      <c r="BB102" s="143">
        <f t="shared" si="75"/>
        <v>8</v>
      </c>
      <c r="BC102" s="143">
        <f t="shared" si="50"/>
        <v>1965</v>
      </c>
    </row>
    <row r="103" spans="1:55" s="131" customFormat="1" x14ac:dyDescent="0.25">
      <c r="A103" s="131">
        <v>64</v>
      </c>
      <c r="B103" s="139"/>
      <c r="C103" s="139"/>
      <c r="D103" s="139"/>
      <c r="E103" s="139"/>
      <c r="F103" s="139"/>
      <c r="G103" s="139"/>
      <c r="H103" s="140"/>
      <c r="I103" s="139" t="s">
        <v>40</v>
      </c>
      <c r="J103" s="135" t="s">
        <v>40</v>
      </c>
      <c r="K103" s="135" t="str">
        <f t="shared" si="51"/>
        <v/>
      </c>
      <c r="L103" s="139" t="str">
        <f t="shared" si="77"/>
        <v/>
      </c>
      <c r="M103" s="140" t="str">
        <f t="shared" si="78"/>
        <v/>
      </c>
      <c r="N103" s="139" t="str">
        <f t="shared" si="10"/>
        <v/>
      </c>
      <c r="O103" s="135" t="str">
        <f t="shared" si="11"/>
        <v/>
      </c>
      <c r="P103" s="135" t="str">
        <f t="shared" si="54"/>
        <v/>
      </c>
      <c r="Q103" s="139" t="str">
        <f t="shared" si="55"/>
        <v/>
      </c>
      <c r="R103" s="139" t="str">
        <f t="shared" si="76"/>
        <v/>
      </c>
      <c r="S103" s="139" t="str">
        <f t="shared" si="24"/>
        <v/>
      </c>
      <c r="T103" s="139" t="str">
        <f t="shared" si="25"/>
        <v/>
      </c>
      <c r="U103" s="244" t="str">
        <f t="shared" si="26"/>
        <v/>
      </c>
      <c r="V103" s="139" t="str">
        <f t="shared" si="56"/>
        <v/>
      </c>
      <c r="W103" s="139" t="str">
        <f t="shared" si="57"/>
        <v/>
      </c>
      <c r="X103" s="139" t="str">
        <f t="shared" ref="X103:X139" si="82">IF(AND(V103&lt;&gt;"",W103&lt;&gt;""),V103-W103,"")</f>
        <v/>
      </c>
      <c r="Y103" s="139" t="str">
        <f t="shared" si="58"/>
        <v/>
      </c>
      <c r="Z103" s="135" t="str">
        <f t="shared" ref="Z103:Z139" si="83">IF(B103&lt;&gt;"",IF($L$28&lt;&gt;"",$L$28,""),"")</f>
        <v/>
      </c>
      <c r="AA103" s="242" t="str">
        <f t="shared" ref="AA103:AA134" si="84">IF(B103&lt;&gt;"",IF(Z103="bAV-Dynamik P(x%)",IF($L$29="","bitte Steigerungssatz für bAV-Dynamik P(x%) einsetzen.",$L$29),""),"")</f>
        <v/>
      </c>
      <c r="AB103" s="135" t="s">
        <v>40</v>
      </c>
      <c r="AC103" s="242" t="str">
        <f t="shared" ref="AC103:AC139" si="85">IF(B103&lt;&gt;"",IF($L$32&lt;&gt;"",$L$32,""),"")</f>
        <v/>
      </c>
      <c r="AD103" s="135"/>
      <c r="AE103" s="135"/>
      <c r="AG103" s="145" t="str">
        <f t="shared" si="59"/>
        <v/>
      </c>
      <c r="AH103" s="145">
        <f t="shared" si="60"/>
        <v>0</v>
      </c>
      <c r="AI103" s="150" t="str">
        <f t="shared" si="61"/>
        <v/>
      </c>
      <c r="AJ103" s="145" t="e">
        <f t="shared" si="62"/>
        <v>#VALUE!</v>
      </c>
      <c r="AK103" s="145" t="e">
        <f t="shared" si="34"/>
        <v>#VALUE!</v>
      </c>
      <c r="AL103" s="145">
        <f t="shared" si="63"/>
        <v>23955</v>
      </c>
      <c r="AM103" s="143" t="e">
        <f t="shared" si="64"/>
        <v>#VALUE!</v>
      </c>
      <c r="AN103" s="143" t="e">
        <f t="shared" si="65"/>
        <v>#VALUE!</v>
      </c>
      <c r="AO103" s="143" t="e">
        <f t="shared" si="66"/>
        <v>#VALUE!</v>
      </c>
      <c r="AP103" s="143">
        <f t="shared" si="67"/>
        <v>0</v>
      </c>
      <c r="AQ103" s="143">
        <f t="shared" si="68"/>
        <v>1</v>
      </c>
      <c r="AR103" s="143">
        <f t="shared" si="69"/>
        <v>1900</v>
      </c>
      <c r="AS103" s="150" t="e">
        <f t="shared" si="70"/>
        <v>#VALUE!</v>
      </c>
      <c r="AT103" s="143">
        <f t="shared" si="71"/>
        <v>2</v>
      </c>
      <c r="AU103" s="143" t="e">
        <f t="shared" si="44"/>
        <v>#VALUE!</v>
      </c>
      <c r="AV103" s="143">
        <f>IF(YEAR(AH103)&lt;='Regelaltersgrenze GRV'!$B$8,'Regelaltersgrenze GRV'!$E$8,IF(YEAR(AH103)&lt;='Regelaltersgrenze GRV'!$B$9,'Regelaltersgrenze GRV'!$E$9,IF(YEAR(AH103)&lt;='Regelaltersgrenze GRV'!$B$10,'Regelaltersgrenze GRV'!$E$10,IF(YEAR(AH103)&lt;='Regelaltersgrenze GRV'!$B$11,'Regelaltersgrenze GRV'!$E$11,IF(YEAR(AH103)&lt;='Regelaltersgrenze GRV'!$B$12,'Regelaltersgrenze GRV'!$E$12,IF(YEAR(AH103)&lt;='Regelaltersgrenze GRV'!$B$13,'Regelaltersgrenze GRV'!$E$13,IF(YEAR(AH103)&lt;='Regelaltersgrenze GRV'!$B$14,'Regelaltersgrenze GRV'!$E$14,IF(YEAR(AH103)&lt;='Regelaltersgrenze GRV'!$B$15,'Regelaltersgrenze GRV'!$E$15,IF(YEAR(AH103)&lt;='Regelaltersgrenze GRV'!$B$16,'Regelaltersgrenze GRV'!$E$16,IF(YEAR(AH103)&lt;='Regelaltersgrenze GRV'!$B$17,'Regelaltersgrenze GRV'!$E$17,IF(YEAR(AH103)&lt;='Regelaltersgrenze GRV'!$B$18,'Regelaltersgrenze GRV'!$E$18,'Regelaltersgrenze GRV'!$E$19)))))))))))</f>
        <v>787</v>
      </c>
      <c r="AW103" s="145">
        <f t="shared" si="72"/>
        <v>23954</v>
      </c>
      <c r="AX103" s="143">
        <f t="shared" si="46"/>
        <v>31</v>
      </c>
      <c r="AY103" s="143">
        <f t="shared" si="73"/>
        <v>7</v>
      </c>
      <c r="AZ103" s="143">
        <f t="shared" si="74"/>
        <v>1965</v>
      </c>
      <c r="BA103" s="143">
        <v>1</v>
      </c>
      <c r="BB103" s="143">
        <f t="shared" si="75"/>
        <v>8</v>
      </c>
      <c r="BC103" s="143">
        <f t="shared" si="50"/>
        <v>1965</v>
      </c>
    </row>
    <row r="104" spans="1:55" s="131" customFormat="1" x14ac:dyDescent="0.25">
      <c r="A104" s="131">
        <v>65</v>
      </c>
      <c r="B104" s="139"/>
      <c r="C104" s="139"/>
      <c r="D104" s="139"/>
      <c r="E104" s="139"/>
      <c r="F104" s="139"/>
      <c r="G104" s="139"/>
      <c r="H104" s="140"/>
      <c r="I104" s="139" t="s">
        <v>40</v>
      </c>
      <c r="J104" s="135" t="s">
        <v>40</v>
      </c>
      <c r="K104" s="135" t="str">
        <f t="shared" si="51"/>
        <v/>
      </c>
      <c r="L104" s="139" t="str">
        <f t="shared" si="77"/>
        <v/>
      </c>
      <c r="M104" s="140" t="str">
        <f t="shared" si="78"/>
        <v/>
      </c>
      <c r="N104" s="139" t="str">
        <f t="shared" ref="N104:N139" si="86">IF(B104&lt;&gt;"",IF($F$25="RXK22 - Two Trust Selekt","RXK22",IF($F$25="RK22 - Two Trust Kompakt","RK22",IF($F$25="RAHK22 - UN-Rente m. koll.Überlebensrente","RAHK22",IF($F$25="FRWL22 - SafeInvest","FRWL22","")))),"")</f>
        <v/>
      </c>
      <c r="O104" s="135" t="str">
        <f t="shared" ref="O104:O133" si="87">IF(B104&lt;&gt;"",IF(N104="FRWL22","Bitte auswählen","entfällt bei Tarif "&amp;N104),"")</f>
        <v/>
      </c>
      <c r="P104" s="135" t="str">
        <f t="shared" si="54"/>
        <v/>
      </c>
      <c r="Q104" s="139" t="str">
        <f t="shared" si="55"/>
        <v/>
      </c>
      <c r="R104" s="139" t="str">
        <f t="shared" si="76"/>
        <v/>
      </c>
      <c r="S104" s="139" t="str">
        <f t="shared" ref="S104:S139" si="88">IF(B104&lt;&gt;"",IF(AND($F$33&lt;&gt;"",T104&lt;&gt;"Regelaltersgrenze GRV"),$F$33,""),"")</f>
        <v/>
      </c>
      <c r="T104" s="139" t="str">
        <f t="shared" si="25"/>
        <v/>
      </c>
      <c r="U104" s="244" t="str">
        <f t="shared" ref="U104:U139" si="89">IF(B104&lt;&gt;"",IF(T104="Versicherungsbeginn - Monat",AK104,IF(T104="Monatserster nach Geburtstag",AJ104,AL104)),"")</f>
        <v/>
      </c>
      <c r="V104" s="139" t="str">
        <f t="shared" si="56"/>
        <v/>
      </c>
      <c r="W104" s="139" t="str">
        <f t="shared" si="57"/>
        <v/>
      </c>
      <c r="X104" s="139" t="str">
        <f t="shared" si="82"/>
        <v/>
      </c>
      <c r="Y104" s="139" t="str">
        <f t="shared" si="58"/>
        <v/>
      </c>
      <c r="Z104" s="135" t="str">
        <f t="shared" si="83"/>
        <v/>
      </c>
      <c r="AA104" s="242" t="str">
        <f t="shared" si="84"/>
        <v/>
      </c>
      <c r="AB104" s="135" t="s">
        <v>40</v>
      </c>
      <c r="AC104" s="242" t="str">
        <f t="shared" si="85"/>
        <v/>
      </c>
      <c r="AD104" s="135"/>
      <c r="AE104" s="135"/>
      <c r="AG104" s="145" t="str">
        <f t="shared" si="59"/>
        <v/>
      </c>
      <c r="AH104" s="145">
        <f t="shared" si="60"/>
        <v>0</v>
      </c>
      <c r="AI104" s="150" t="str">
        <f t="shared" si="61"/>
        <v/>
      </c>
      <c r="AJ104" s="145" t="e">
        <f t="shared" si="62"/>
        <v>#VALUE!</v>
      </c>
      <c r="AK104" s="145" t="e">
        <f t="shared" ref="AK104:AK139" si="90">DATE(AS104,AN104,1)</f>
        <v>#VALUE!</v>
      </c>
      <c r="AL104" s="145">
        <f t="shared" si="63"/>
        <v>23955</v>
      </c>
      <c r="AM104" s="143" t="e">
        <f t="shared" si="64"/>
        <v>#VALUE!</v>
      </c>
      <c r="AN104" s="143" t="e">
        <f t="shared" si="65"/>
        <v>#VALUE!</v>
      </c>
      <c r="AO104" s="143" t="e">
        <f t="shared" si="66"/>
        <v>#VALUE!</v>
      </c>
      <c r="AP104" s="143">
        <f t="shared" si="67"/>
        <v>0</v>
      </c>
      <c r="AQ104" s="143">
        <f t="shared" si="68"/>
        <v>1</v>
      </c>
      <c r="AR104" s="143">
        <f t="shared" si="69"/>
        <v>1900</v>
      </c>
      <c r="AS104" s="150" t="e">
        <f t="shared" si="70"/>
        <v>#VALUE!</v>
      </c>
      <c r="AT104" s="143">
        <f t="shared" si="71"/>
        <v>2</v>
      </c>
      <c r="AU104" s="143" t="e">
        <f t="shared" ref="AU104:AU139" si="91">IF(AND(AT104=1,AQ104&lt;&gt;1),AS104+1,AS104)</f>
        <v>#VALUE!</v>
      </c>
      <c r="AV104" s="143">
        <f>IF(YEAR(AH104)&lt;='Regelaltersgrenze GRV'!$B$8,'Regelaltersgrenze GRV'!$E$8,IF(YEAR(AH104)&lt;='Regelaltersgrenze GRV'!$B$9,'Regelaltersgrenze GRV'!$E$9,IF(YEAR(AH104)&lt;='Regelaltersgrenze GRV'!$B$10,'Regelaltersgrenze GRV'!$E$10,IF(YEAR(AH104)&lt;='Regelaltersgrenze GRV'!$B$11,'Regelaltersgrenze GRV'!$E$11,IF(YEAR(AH104)&lt;='Regelaltersgrenze GRV'!$B$12,'Regelaltersgrenze GRV'!$E$12,IF(YEAR(AH104)&lt;='Regelaltersgrenze GRV'!$B$13,'Regelaltersgrenze GRV'!$E$13,IF(YEAR(AH104)&lt;='Regelaltersgrenze GRV'!$B$14,'Regelaltersgrenze GRV'!$E$14,IF(YEAR(AH104)&lt;='Regelaltersgrenze GRV'!$B$15,'Regelaltersgrenze GRV'!$E$15,IF(YEAR(AH104)&lt;='Regelaltersgrenze GRV'!$B$16,'Regelaltersgrenze GRV'!$E$16,IF(YEAR(AH104)&lt;='Regelaltersgrenze GRV'!$B$17,'Regelaltersgrenze GRV'!$E$17,IF(YEAR(AH104)&lt;='Regelaltersgrenze GRV'!$B$18,'Regelaltersgrenze GRV'!$E$18,'Regelaltersgrenze GRV'!$E$19)))))))))))</f>
        <v>787</v>
      </c>
      <c r="AW104" s="145">
        <f t="shared" si="72"/>
        <v>23954</v>
      </c>
      <c r="AX104" s="143">
        <f t="shared" ref="AX104:AX139" si="92">DAY(AW104)</f>
        <v>31</v>
      </c>
      <c r="AY104" s="143">
        <f t="shared" si="73"/>
        <v>7</v>
      </c>
      <c r="AZ104" s="143">
        <f t="shared" si="74"/>
        <v>1965</v>
      </c>
      <c r="BA104" s="143">
        <v>1</v>
      </c>
      <c r="BB104" s="143">
        <f t="shared" si="75"/>
        <v>8</v>
      </c>
      <c r="BC104" s="143">
        <f t="shared" si="50"/>
        <v>1965</v>
      </c>
    </row>
    <row r="105" spans="1:55" s="131" customFormat="1" x14ac:dyDescent="0.25">
      <c r="A105" s="131">
        <v>66</v>
      </c>
      <c r="B105" s="139"/>
      <c r="C105" s="139"/>
      <c r="D105" s="139"/>
      <c r="E105" s="139"/>
      <c r="F105" s="139"/>
      <c r="G105" s="139"/>
      <c r="H105" s="140"/>
      <c r="I105" s="139" t="s">
        <v>40</v>
      </c>
      <c r="J105" s="135" t="s">
        <v>40</v>
      </c>
      <c r="K105" s="135" t="str">
        <f t="shared" si="51"/>
        <v/>
      </c>
      <c r="L105" s="139" t="str">
        <f t="shared" si="77"/>
        <v/>
      </c>
      <c r="M105" s="140" t="str">
        <f t="shared" si="78"/>
        <v/>
      </c>
      <c r="N105" s="139" t="str">
        <f t="shared" si="86"/>
        <v/>
      </c>
      <c r="O105" s="135" t="str">
        <f t="shared" si="87"/>
        <v/>
      </c>
      <c r="P105" s="135" t="str">
        <f t="shared" si="54"/>
        <v/>
      </c>
      <c r="Q105" s="139" t="str">
        <f t="shared" si="55"/>
        <v/>
      </c>
      <c r="R105" s="139" t="str">
        <f t="shared" si="76"/>
        <v/>
      </c>
      <c r="S105" s="139" t="str">
        <f t="shared" si="88"/>
        <v/>
      </c>
      <c r="T105" s="139" t="str">
        <f t="shared" ref="T105:T139" si="93">IF(B105&lt;&gt;"",$F$32,"")</f>
        <v/>
      </c>
      <c r="U105" s="244" t="str">
        <f t="shared" si="89"/>
        <v/>
      </c>
      <c r="V105" s="139" t="str">
        <f t="shared" si="56"/>
        <v/>
      </c>
      <c r="W105" s="139" t="str">
        <f t="shared" si="57"/>
        <v/>
      </c>
      <c r="X105" s="139" t="str">
        <f t="shared" si="82"/>
        <v/>
      </c>
      <c r="Y105" s="139" t="str">
        <f t="shared" si="58"/>
        <v/>
      </c>
      <c r="Z105" s="135" t="str">
        <f t="shared" si="83"/>
        <v/>
      </c>
      <c r="AA105" s="242" t="str">
        <f t="shared" si="84"/>
        <v/>
      </c>
      <c r="AB105" s="135" t="s">
        <v>40</v>
      </c>
      <c r="AC105" s="242" t="str">
        <f t="shared" si="85"/>
        <v/>
      </c>
      <c r="AD105" s="135"/>
      <c r="AE105" s="135"/>
      <c r="AG105" s="145" t="str">
        <f t="shared" si="59"/>
        <v/>
      </c>
      <c r="AH105" s="145">
        <f t="shared" si="60"/>
        <v>0</v>
      </c>
      <c r="AI105" s="150" t="str">
        <f t="shared" si="61"/>
        <v/>
      </c>
      <c r="AJ105" s="145" t="e">
        <f t="shared" si="62"/>
        <v>#VALUE!</v>
      </c>
      <c r="AK105" s="145" t="e">
        <f t="shared" si="90"/>
        <v>#VALUE!</v>
      </c>
      <c r="AL105" s="145">
        <f t="shared" si="63"/>
        <v>23955</v>
      </c>
      <c r="AM105" s="143" t="e">
        <f t="shared" si="64"/>
        <v>#VALUE!</v>
      </c>
      <c r="AN105" s="143" t="e">
        <f t="shared" si="65"/>
        <v>#VALUE!</v>
      </c>
      <c r="AO105" s="143" t="e">
        <f t="shared" si="66"/>
        <v>#VALUE!</v>
      </c>
      <c r="AP105" s="143">
        <f t="shared" si="67"/>
        <v>0</v>
      </c>
      <c r="AQ105" s="143">
        <f t="shared" si="68"/>
        <v>1</v>
      </c>
      <c r="AR105" s="143">
        <f t="shared" si="69"/>
        <v>1900</v>
      </c>
      <c r="AS105" s="150" t="e">
        <f t="shared" si="70"/>
        <v>#VALUE!</v>
      </c>
      <c r="AT105" s="143">
        <f t="shared" si="71"/>
        <v>2</v>
      </c>
      <c r="AU105" s="143" t="e">
        <f t="shared" si="91"/>
        <v>#VALUE!</v>
      </c>
      <c r="AV105" s="143">
        <f>IF(YEAR(AH105)&lt;='Regelaltersgrenze GRV'!$B$8,'Regelaltersgrenze GRV'!$E$8,IF(YEAR(AH105)&lt;='Regelaltersgrenze GRV'!$B$9,'Regelaltersgrenze GRV'!$E$9,IF(YEAR(AH105)&lt;='Regelaltersgrenze GRV'!$B$10,'Regelaltersgrenze GRV'!$E$10,IF(YEAR(AH105)&lt;='Regelaltersgrenze GRV'!$B$11,'Regelaltersgrenze GRV'!$E$11,IF(YEAR(AH105)&lt;='Regelaltersgrenze GRV'!$B$12,'Regelaltersgrenze GRV'!$E$12,IF(YEAR(AH105)&lt;='Regelaltersgrenze GRV'!$B$13,'Regelaltersgrenze GRV'!$E$13,IF(YEAR(AH105)&lt;='Regelaltersgrenze GRV'!$B$14,'Regelaltersgrenze GRV'!$E$14,IF(YEAR(AH105)&lt;='Regelaltersgrenze GRV'!$B$15,'Regelaltersgrenze GRV'!$E$15,IF(YEAR(AH105)&lt;='Regelaltersgrenze GRV'!$B$16,'Regelaltersgrenze GRV'!$E$16,IF(YEAR(AH105)&lt;='Regelaltersgrenze GRV'!$B$17,'Regelaltersgrenze GRV'!$E$17,IF(YEAR(AH105)&lt;='Regelaltersgrenze GRV'!$B$18,'Regelaltersgrenze GRV'!$E$18,'Regelaltersgrenze GRV'!$E$19)))))))))))</f>
        <v>787</v>
      </c>
      <c r="AW105" s="145">
        <f t="shared" si="72"/>
        <v>23954</v>
      </c>
      <c r="AX105" s="143">
        <f t="shared" si="92"/>
        <v>31</v>
      </c>
      <c r="AY105" s="143">
        <f t="shared" si="73"/>
        <v>7</v>
      </c>
      <c r="AZ105" s="143">
        <f t="shared" si="74"/>
        <v>1965</v>
      </c>
      <c r="BA105" s="143">
        <v>1</v>
      </c>
      <c r="BB105" s="143">
        <f t="shared" si="75"/>
        <v>8</v>
      </c>
      <c r="BC105" s="143">
        <f t="shared" si="50"/>
        <v>1965</v>
      </c>
    </row>
    <row r="106" spans="1:55" s="131" customFormat="1" x14ac:dyDescent="0.25">
      <c r="A106" s="131">
        <v>67</v>
      </c>
      <c r="B106" s="139"/>
      <c r="C106" s="139"/>
      <c r="D106" s="139"/>
      <c r="E106" s="139"/>
      <c r="F106" s="139"/>
      <c r="G106" s="139"/>
      <c r="H106" s="140"/>
      <c r="I106" s="139" t="s">
        <v>40</v>
      </c>
      <c r="J106" s="135" t="s">
        <v>40</v>
      </c>
      <c r="K106" s="135" t="str">
        <f t="shared" si="51"/>
        <v/>
      </c>
      <c r="L106" s="139" t="str">
        <f t="shared" si="77"/>
        <v/>
      </c>
      <c r="M106" s="140" t="str">
        <f t="shared" si="78"/>
        <v/>
      </c>
      <c r="N106" s="139" t="str">
        <f t="shared" si="86"/>
        <v/>
      </c>
      <c r="O106" s="135" t="str">
        <f t="shared" si="87"/>
        <v/>
      </c>
      <c r="P106" s="135" t="str">
        <f t="shared" si="54"/>
        <v/>
      </c>
      <c r="Q106" s="139" t="str">
        <f t="shared" si="55"/>
        <v/>
      </c>
      <c r="R106" s="139" t="str">
        <f t="shared" si="76"/>
        <v/>
      </c>
      <c r="S106" s="139" t="str">
        <f t="shared" si="88"/>
        <v/>
      </c>
      <c r="T106" s="139" t="str">
        <f t="shared" si="93"/>
        <v/>
      </c>
      <c r="U106" s="244" t="str">
        <f t="shared" si="89"/>
        <v/>
      </c>
      <c r="V106" s="139" t="str">
        <f t="shared" si="56"/>
        <v/>
      </c>
      <c r="W106" s="139" t="str">
        <f t="shared" si="57"/>
        <v/>
      </c>
      <c r="X106" s="139" t="str">
        <f t="shared" si="82"/>
        <v/>
      </c>
      <c r="Y106" s="139" t="str">
        <f t="shared" si="58"/>
        <v/>
      </c>
      <c r="Z106" s="135" t="str">
        <f t="shared" si="83"/>
        <v/>
      </c>
      <c r="AA106" s="242" t="str">
        <f t="shared" si="84"/>
        <v/>
      </c>
      <c r="AB106" s="135" t="s">
        <v>40</v>
      </c>
      <c r="AC106" s="242" t="str">
        <f t="shared" si="85"/>
        <v/>
      </c>
      <c r="AD106" s="135"/>
      <c r="AE106" s="135"/>
      <c r="AG106" s="145" t="str">
        <f t="shared" si="59"/>
        <v/>
      </c>
      <c r="AH106" s="145">
        <f t="shared" si="60"/>
        <v>0</v>
      </c>
      <c r="AI106" s="150" t="str">
        <f t="shared" si="61"/>
        <v/>
      </c>
      <c r="AJ106" s="145" t="e">
        <f t="shared" si="62"/>
        <v>#VALUE!</v>
      </c>
      <c r="AK106" s="145" t="e">
        <f t="shared" si="90"/>
        <v>#VALUE!</v>
      </c>
      <c r="AL106" s="145">
        <f t="shared" si="63"/>
        <v>23955</v>
      </c>
      <c r="AM106" s="143" t="e">
        <f t="shared" si="64"/>
        <v>#VALUE!</v>
      </c>
      <c r="AN106" s="143" t="e">
        <f t="shared" si="65"/>
        <v>#VALUE!</v>
      </c>
      <c r="AO106" s="143" t="e">
        <f t="shared" si="66"/>
        <v>#VALUE!</v>
      </c>
      <c r="AP106" s="143">
        <f t="shared" si="67"/>
        <v>0</v>
      </c>
      <c r="AQ106" s="143">
        <f t="shared" si="68"/>
        <v>1</v>
      </c>
      <c r="AR106" s="143">
        <f t="shared" si="69"/>
        <v>1900</v>
      </c>
      <c r="AS106" s="150" t="e">
        <f t="shared" si="70"/>
        <v>#VALUE!</v>
      </c>
      <c r="AT106" s="143">
        <f t="shared" si="71"/>
        <v>2</v>
      </c>
      <c r="AU106" s="143" t="e">
        <f t="shared" si="91"/>
        <v>#VALUE!</v>
      </c>
      <c r="AV106" s="143">
        <f>IF(YEAR(AH106)&lt;='Regelaltersgrenze GRV'!$B$8,'Regelaltersgrenze GRV'!$E$8,IF(YEAR(AH106)&lt;='Regelaltersgrenze GRV'!$B$9,'Regelaltersgrenze GRV'!$E$9,IF(YEAR(AH106)&lt;='Regelaltersgrenze GRV'!$B$10,'Regelaltersgrenze GRV'!$E$10,IF(YEAR(AH106)&lt;='Regelaltersgrenze GRV'!$B$11,'Regelaltersgrenze GRV'!$E$11,IF(YEAR(AH106)&lt;='Regelaltersgrenze GRV'!$B$12,'Regelaltersgrenze GRV'!$E$12,IF(YEAR(AH106)&lt;='Regelaltersgrenze GRV'!$B$13,'Regelaltersgrenze GRV'!$E$13,IF(YEAR(AH106)&lt;='Regelaltersgrenze GRV'!$B$14,'Regelaltersgrenze GRV'!$E$14,IF(YEAR(AH106)&lt;='Regelaltersgrenze GRV'!$B$15,'Regelaltersgrenze GRV'!$E$15,IF(YEAR(AH106)&lt;='Regelaltersgrenze GRV'!$B$16,'Regelaltersgrenze GRV'!$E$16,IF(YEAR(AH106)&lt;='Regelaltersgrenze GRV'!$B$17,'Regelaltersgrenze GRV'!$E$17,IF(YEAR(AH106)&lt;='Regelaltersgrenze GRV'!$B$18,'Regelaltersgrenze GRV'!$E$18,'Regelaltersgrenze GRV'!$E$19)))))))))))</f>
        <v>787</v>
      </c>
      <c r="AW106" s="145">
        <f t="shared" si="72"/>
        <v>23954</v>
      </c>
      <c r="AX106" s="143">
        <f t="shared" si="92"/>
        <v>31</v>
      </c>
      <c r="AY106" s="143">
        <f t="shared" si="73"/>
        <v>7</v>
      </c>
      <c r="AZ106" s="143">
        <f t="shared" si="74"/>
        <v>1965</v>
      </c>
      <c r="BA106" s="143">
        <v>1</v>
      </c>
      <c r="BB106" s="143">
        <f t="shared" si="75"/>
        <v>8</v>
      </c>
      <c r="BC106" s="143">
        <f t="shared" si="50"/>
        <v>1965</v>
      </c>
    </row>
    <row r="107" spans="1:55" s="131" customFormat="1" x14ac:dyDescent="0.25">
      <c r="A107" s="131">
        <v>68</v>
      </c>
      <c r="B107" s="139"/>
      <c r="C107" s="139"/>
      <c r="D107" s="139"/>
      <c r="E107" s="139"/>
      <c r="F107" s="139"/>
      <c r="G107" s="139"/>
      <c r="H107" s="140"/>
      <c r="I107" s="139" t="s">
        <v>40</v>
      </c>
      <c r="J107" s="135" t="s">
        <v>40</v>
      </c>
      <c r="K107" s="135" t="str">
        <f t="shared" si="51"/>
        <v/>
      </c>
      <c r="L107" s="139" t="str">
        <f t="shared" si="77"/>
        <v/>
      </c>
      <c r="M107" s="140" t="str">
        <f t="shared" si="78"/>
        <v/>
      </c>
      <c r="N107" s="139" t="str">
        <f t="shared" si="86"/>
        <v/>
      </c>
      <c r="O107" s="135" t="str">
        <f t="shared" si="87"/>
        <v/>
      </c>
      <c r="P107" s="135" t="str">
        <f t="shared" si="54"/>
        <v/>
      </c>
      <c r="Q107" s="139" t="str">
        <f t="shared" si="55"/>
        <v/>
      </c>
      <c r="R107" s="139" t="str">
        <f t="shared" si="76"/>
        <v/>
      </c>
      <c r="S107" s="139" t="str">
        <f t="shared" si="88"/>
        <v/>
      </c>
      <c r="T107" s="139" t="str">
        <f t="shared" si="93"/>
        <v/>
      </c>
      <c r="U107" s="244" t="str">
        <f t="shared" si="89"/>
        <v/>
      </c>
      <c r="V107" s="139" t="str">
        <f t="shared" si="56"/>
        <v/>
      </c>
      <c r="W107" s="139" t="str">
        <f t="shared" si="57"/>
        <v/>
      </c>
      <c r="X107" s="139" t="str">
        <f t="shared" si="82"/>
        <v/>
      </c>
      <c r="Y107" s="139" t="str">
        <f t="shared" si="58"/>
        <v/>
      </c>
      <c r="Z107" s="135" t="str">
        <f t="shared" si="83"/>
        <v/>
      </c>
      <c r="AA107" s="242" t="str">
        <f t="shared" si="84"/>
        <v/>
      </c>
      <c r="AB107" s="135" t="s">
        <v>40</v>
      </c>
      <c r="AC107" s="242" t="str">
        <f t="shared" si="85"/>
        <v/>
      </c>
      <c r="AD107" s="135"/>
      <c r="AE107" s="135"/>
      <c r="AG107" s="145" t="str">
        <f t="shared" si="59"/>
        <v/>
      </c>
      <c r="AH107" s="145">
        <f t="shared" si="60"/>
        <v>0</v>
      </c>
      <c r="AI107" s="150" t="str">
        <f t="shared" si="61"/>
        <v/>
      </c>
      <c r="AJ107" s="145" t="e">
        <f t="shared" si="62"/>
        <v>#VALUE!</v>
      </c>
      <c r="AK107" s="145" t="e">
        <f t="shared" si="90"/>
        <v>#VALUE!</v>
      </c>
      <c r="AL107" s="145">
        <f t="shared" si="63"/>
        <v>23955</v>
      </c>
      <c r="AM107" s="143" t="e">
        <f t="shared" si="64"/>
        <v>#VALUE!</v>
      </c>
      <c r="AN107" s="143" t="e">
        <f t="shared" si="65"/>
        <v>#VALUE!</v>
      </c>
      <c r="AO107" s="143" t="e">
        <f t="shared" si="66"/>
        <v>#VALUE!</v>
      </c>
      <c r="AP107" s="143">
        <f t="shared" si="67"/>
        <v>0</v>
      </c>
      <c r="AQ107" s="143">
        <f t="shared" si="68"/>
        <v>1</v>
      </c>
      <c r="AR107" s="143">
        <f t="shared" si="69"/>
        <v>1900</v>
      </c>
      <c r="AS107" s="150" t="e">
        <f t="shared" si="70"/>
        <v>#VALUE!</v>
      </c>
      <c r="AT107" s="143">
        <f t="shared" si="71"/>
        <v>2</v>
      </c>
      <c r="AU107" s="143" t="e">
        <f t="shared" si="91"/>
        <v>#VALUE!</v>
      </c>
      <c r="AV107" s="143">
        <f>IF(YEAR(AH107)&lt;='Regelaltersgrenze GRV'!$B$8,'Regelaltersgrenze GRV'!$E$8,IF(YEAR(AH107)&lt;='Regelaltersgrenze GRV'!$B$9,'Regelaltersgrenze GRV'!$E$9,IF(YEAR(AH107)&lt;='Regelaltersgrenze GRV'!$B$10,'Regelaltersgrenze GRV'!$E$10,IF(YEAR(AH107)&lt;='Regelaltersgrenze GRV'!$B$11,'Regelaltersgrenze GRV'!$E$11,IF(YEAR(AH107)&lt;='Regelaltersgrenze GRV'!$B$12,'Regelaltersgrenze GRV'!$E$12,IF(YEAR(AH107)&lt;='Regelaltersgrenze GRV'!$B$13,'Regelaltersgrenze GRV'!$E$13,IF(YEAR(AH107)&lt;='Regelaltersgrenze GRV'!$B$14,'Regelaltersgrenze GRV'!$E$14,IF(YEAR(AH107)&lt;='Regelaltersgrenze GRV'!$B$15,'Regelaltersgrenze GRV'!$E$15,IF(YEAR(AH107)&lt;='Regelaltersgrenze GRV'!$B$16,'Regelaltersgrenze GRV'!$E$16,IF(YEAR(AH107)&lt;='Regelaltersgrenze GRV'!$B$17,'Regelaltersgrenze GRV'!$E$17,IF(YEAR(AH107)&lt;='Regelaltersgrenze GRV'!$B$18,'Regelaltersgrenze GRV'!$E$18,'Regelaltersgrenze GRV'!$E$19)))))))))))</f>
        <v>787</v>
      </c>
      <c r="AW107" s="145">
        <f t="shared" si="72"/>
        <v>23954</v>
      </c>
      <c r="AX107" s="143">
        <f t="shared" si="92"/>
        <v>31</v>
      </c>
      <c r="AY107" s="143">
        <f t="shared" si="73"/>
        <v>7</v>
      </c>
      <c r="AZ107" s="143">
        <f t="shared" si="74"/>
        <v>1965</v>
      </c>
      <c r="BA107" s="143">
        <v>1</v>
      </c>
      <c r="BB107" s="143">
        <f t="shared" si="75"/>
        <v>8</v>
      </c>
      <c r="BC107" s="143">
        <f t="shared" ref="BC107:BC139" si="94">IF(AND(BB107=1,AY107&lt;&gt;1),AZ107+1,AZ107)</f>
        <v>1965</v>
      </c>
    </row>
    <row r="108" spans="1:55" s="131" customFormat="1" x14ac:dyDescent="0.25">
      <c r="A108" s="131">
        <v>69</v>
      </c>
      <c r="B108" s="139"/>
      <c r="C108" s="139"/>
      <c r="D108" s="139"/>
      <c r="E108" s="139"/>
      <c r="F108" s="139"/>
      <c r="G108" s="139"/>
      <c r="H108" s="140"/>
      <c r="I108" s="139" t="s">
        <v>40</v>
      </c>
      <c r="J108" s="135" t="s">
        <v>40</v>
      </c>
      <c r="K108" s="135" t="str">
        <f t="shared" ref="K108:K139" si="95">IF(OR(L108="AN-Finanz., gesetzliche uvA",L108="AG-Finanz., gesetzliche uvA"),"Eingabe erforderlich","")</f>
        <v/>
      </c>
      <c r="L108" s="139" t="str">
        <f t="shared" si="77"/>
        <v/>
      </c>
      <c r="M108" s="140" t="str">
        <f t="shared" si="78"/>
        <v/>
      </c>
      <c r="N108" s="139" t="str">
        <f t="shared" si="86"/>
        <v/>
      </c>
      <c r="O108" s="135" t="str">
        <f t="shared" si="87"/>
        <v/>
      </c>
      <c r="P108" s="135" t="str">
        <f t="shared" si="54"/>
        <v/>
      </c>
      <c r="Q108" s="139" t="str">
        <f t="shared" si="55"/>
        <v/>
      </c>
      <c r="R108" s="139" t="str">
        <f t="shared" si="76"/>
        <v/>
      </c>
      <c r="S108" s="139" t="str">
        <f t="shared" si="88"/>
        <v/>
      </c>
      <c r="T108" s="139" t="str">
        <f t="shared" si="93"/>
        <v/>
      </c>
      <c r="U108" s="244" t="str">
        <f t="shared" si="89"/>
        <v/>
      </c>
      <c r="V108" s="139" t="str">
        <f t="shared" si="56"/>
        <v/>
      </c>
      <c r="W108" s="139" t="str">
        <f t="shared" si="57"/>
        <v/>
      </c>
      <c r="X108" s="139" t="str">
        <f t="shared" si="82"/>
        <v/>
      </c>
      <c r="Y108" s="139" t="str">
        <f t="shared" si="58"/>
        <v/>
      </c>
      <c r="Z108" s="135" t="str">
        <f t="shared" si="83"/>
        <v/>
      </c>
      <c r="AA108" s="242" t="str">
        <f t="shared" si="84"/>
        <v/>
      </c>
      <c r="AB108" s="135" t="s">
        <v>40</v>
      </c>
      <c r="AC108" s="242" t="str">
        <f t="shared" si="85"/>
        <v/>
      </c>
      <c r="AD108" s="135"/>
      <c r="AE108" s="135"/>
      <c r="AG108" s="145" t="str">
        <f t="shared" si="59"/>
        <v/>
      </c>
      <c r="AH108" s="145">
        <f t="shared" si="60"/>
        <v>0</v>
      </c>
      <c r="AI108" s="150" t="str">
        <f t="shared" si="61"/>
        <v/>
      </c>
      <c r="AJ108" s="145" t="e">
        <f t="shared" si="62"/>
        <v>#VALUE!</v>
      </c>
      <c r="AK108" s="145" t="e">
        <f t="shared" si="90"/>
        <v>#VALUE!</v>
      </c>
      <c r="AL108" s="145">
        <f t="shared" si="63"/>
        <v>23955</v>
      </c>
      <c r="AM108" s="143" t="e">
        <f t="shared" si="64"/>
        <v>#VALUE!</v>
      </c>
      <c r="AN108" s="143" t="e">
        <f t="shared" si="65"/>
        <v>#VALUE!</v>
      </c>
      <c r="AO108" s="143" t="e">
        <f t="shared" si="66"/>
        <v>#VALUE!</v>
      </c>
      <c r="AP108" s="143">
        <f t="shared" si="67"/>
        <v>0</v>
      </c>
      <c r="AQ108" s="143">
        <f t="shared" si="68"/>
        <v>1</v>
      </c>
      <c r="AR108" s="143">
        <f t="shared" si="69"/>
        <v>1900</v>
      </c>
      <c r="AS108" s="150" t="e">
        <f t="shared" si="70"/>
        <v>#VALUE!</v>
      </c>
      <c r="AT108" s="143">
        <f t="shared" si="71"/>
        <v>2</v>
      </c>
      <c r="AU108" s="143" t="e">
        <f t="shared" si="91"/>
        <v>#VALUE!</v>
      </c>
      <c r="AV108" s="143">
        <f>IF(YEAR(AH108)&lt;='Regelaltersgrenze GRV'!$B$8,'Regelaltersgrenze GRV'!$E$8,IF(YEAR(AH108)&lt;='Regelaltersgrenze GRV'!$B$9,'Regelaltersgrenze GRV'!$E$9,IF(YEAR(AH108)&lt;='Regelaltersgrenze GRV'!$B$10,'Regelaltersgrenze GRV'!$E$10,IF(YEAR(AH108)&lt;='Regelaltersgrenze GRV'!$B$11,'Regelaltersgrenze GRV'!$E$11,IF(YEAR(AH108)&lt;='Regelaltersgrenze GRV'!$B$12,'Regelaltersgrenze GRV'!$E$12,IF(YEAR(AH108)&lt;='Regelaltersgrenze GRV'!$B$13,'Regelaltersgrenze GRV'!$E$13,IF(YEAR(AH108)&lt;='Regelaltersgrenze GRV'!$B$14,'Regelaltersgrenze GRV'!$E$14,IF(YEAR(AH108)&lt;='Regelaltersgrenze GRV'!$B$15,'Regelaltersgrenze GRV'!$E$15,IF(YEAR(AH108)&lt;='Regelaltersgrenze GRV'!$B$16,'Regelaltersgrenze GRV'!$E$16,IF(YEAR(AH108)&lt;='Regelaltersgrenze GRV'!$B$17,'Regelaltersgrenze GRV'!$E$17,IF(YEAR(AH108)&lt;='Regelaltersgrenze GRV'!$B$18,'Regelaltersgrenze GRV'!$E$18,'Regelaltersgrenze GRV'!$E$19)))))))))))</f>
        <v>787</v>
      </c>
      <c r="AW108" s="145">
        <f t="shared" si="72"/>
        <v>23954</v>
      </c>
      <c r="AX108" s="143">
        <f t="shared" si="92"/>
        <v>31</v>
      </c>
      <c r="AY108" s="143">
        <f t="shared" si="73"/>
        <v>7</v>
      </c>
      <c r="AZ108" s="143">
        <f t="shared" si="74"/>
        <v>1965</v>
      </c>
      <c r="BA108" s="143">
        <v>1</v>
      </c>
      <c r="BB108" s="143">
        <f t="shared" si="75"/>
        <v>8</v>
      </c>
      <c r="BC108" s="143">
        <f t="shared" si="94"/>
        <v>1965</v>
      </c>
    </row>
    <row r="109" spans="1:55" s="131" customFormat="1" x14ac:dyDescent="0.25">
      <c r="A109" s="131">
        <v>70</v>
      </c>
      <c r="B109" s="139"/>
      <c r="C109" s="139"/>
      <c r="D109" s="139"/>
      <c r="E109" s="139"/>
      <c r="F109" s="139"/>
      <c r="G109" s="139"/>
      <c r="H109" s="140"/>
      <c r="I109" s="139" t="s">
        <v>40</v>
      </c>
      <c r="J109" s="135" t="s">
        <v>40</v>
      </c>
      <c r="K109" s="135" t="str">
        <f t="shared" si="95"/>
        <v/>
      </c>
      <c r="L109" s="139" t="str">
        <f t="shared" si="77"/>
        <v/>
      </c>
      <c r="M109" s="140" t="str">
        <f t="shared" si="78"/>
        <v/>
      </c>
      <c r="N109" s="139" t="str">
        <f t="shared" si="86"/>
        <v/>
      </c>
      <c r="O109" s="135" t="str">
        <f t="shared" si="87"/>
        <v/>
      </c>
      <c r="P109" s="135" t="str">
        <f t="shared" ref="P109:P139" si="96">IF(B109&lt;&gt;"",$F$29,"")</f>
        <v/>
      </c>
      <c r="Q109" s="139" t="str">
        <f t="shared" ref="Q109:Q139" si="97">IF(B109&lt;&gt;"",IF($F$27&lt;&gt;"",$F$27,""),"")</f>
        <v/>
      </c>
      <c r="R109" s="139" t="str">
        <f t="shared" ref="R109:R139" si="98">IF(B109&lt;&gt;"",IF($F$28="nein","nein",IF(OR(Q109=0,Q109=""),"ja","bitte zwischen RGZ und TFL wählen")),"")</f>
        <v/>
      </c>
      <c r="S109" s="139" t="str">
        <f t="shared" si="88"/>
        <v/>
      </c>
      <c r="T109" s="139" t="str">
        <f t="shared" si="93"/>
        <v/>
      </c>
      <c r="U109" s="244" t="str">
        <f t="shared" si="89"/>
        <v/>
      </c>
      <c r="V109" s="139" t="str">
        <f t="shared" ref="V109:V139" si="99">IF(B109&lt;&gt;"",IF($L$22&lt;&gt;"",$L$22,""),"")</f>
        <v/>
      </c>
      <c r="W109" s="139" t="str">
        <f t="shared" ref="W109:W139" si="100">IF(B109&lt;&gt;"",V109*$L$23/100,"")</f>
        <v/>
      </c>
      <c r="X109" s="139" t="str">
        <f t="shared" si="82"/>
        <v/>
      </c>
      <c r="Y109" s="139" t="str">
        <f t="shared" ref="Y109:Y139" si="101">IF(B109&lt;&gt;"",IF($L$21&lt;&gt;"",$L$21,""),"")</f>
        <v/>
      </c>
      <c r="Z109" s="135" t="str">
        <f t="shared" si="83"/>
        <v/>
      </c>
      <c r="AA109" s="242" t="str">
        <f t="shared" si="84"/>
        <v/>
      </c>
      <c r="AB109" s="135" t="s">
        <v>40</v>
      </c>
      <c r="AC109" s="242" t="str">
        <f t="shared" si="85"/>
        <v/>
      </c>
      <c r="AD109" s="135"/>
      <c r="AE109" s="135"/>
      <c r="AG109" s="145" t="str">
        <f t="shared" si="59"/>
        <v/>
      </c>
      <c r="AH109" s="145">
        <f t="shared" si="60"/>
        <v>0</v>
      </c>
      <c r="AI109" s="150" t="str">
        <f t="shared" si="61"/>
        <v/>
      </c>
      <c r="AJ109" s="145" t="e">
        <f t="shared" si="62"/>
        <v>#VALUE!</v>
      </c>
      <c r="AK109" s="145" t="e">
        <f t="shared" si="90"/>
        <v>#VALUE!</v>
      </c>
      <c r="AL109" s="145">
        <f t="shared" si="63"/>
        <v>23955</v>
      </c>
      <c r="AM109" s="143" t="e">
        <f t="shared" si="64"/>
        <v>#VALUE!</v>
      </c>
      <c r="AN109" s="143" t="e">
        <f t="shared" si="65"/>
        <v>#VALUE!</v>
      </c>
      <c r="AO109" s="143" t="e">
        <f t="shared" si="66"/>
        <v>#VALUE!</v>
      </c>
      <c r="AP109" s="143">
        <f t="shared" si="67"/>
        <v>0</v>
      </c>
      <c r="AQ109" s="143">
        <f t="shared" si="68"/>
        <v>1</v>
      </c>
      <c r="AR109" s="143">
        <f t="shared" si="69"/>
        <v>1900</v>
      </c>
      <c r="AS109" s="150" t="e">
        <f t="shared" si="70"/>
        <v>#VALUE!</v>
      </c>
      <c r="AT109" s="143">
        <f t="shared" si="71"/>
        <v>2</v>
      </c>
      <c r="AU109" s="143" t="e">
        <f t="shared" si="91"/>
        <v>#VALUE!</v>
      </c>
      <c r="AV109" s="143">
        <f>IF(YEAR(AH109)&lt;='Regelaltersgrenze GRV'!$B$8,'Regelaltersgrenze GRV'!$E$8,IF(YEAR(AH109)&lt;='Regelaltersgrenze GRV'!$B$9,'Regelaltersgrenze GRV'!$E$9,IF(YEAR(AH109)&lt;='Regelaltersgrenze GRV'!$B$10,'Regelaltersgrenze GRV'!$E$10,IF(YEAR(AH109)&lt;='Regelaltersgrenze GRV'!$B$11,'Regelaltersgrenze GRV'!$E$11,IF(YEAR(AH109)&lt;='Regelaltersgrenze GRV'!$B$12,'Regelaltersgrenze GRV'!$E$12,IF(YEAR(AH109)&lt;='Regelaltersgrenze GRV'!$B$13,'Regelaltersgrenze GRV'!$E$13,IF(YEAR(AH109)&lt;='Regelaltersgrenze GRV'!$B$14,'Regelaltersgrenze GRV'!$E$14,IF(YEAR(AH109)&lt;='Regelaltersgrenze GRV'!$B$15,'Regelaltersgrenze GRV'!$E$15,IF(YEAR(AH109)&lt;='Regelaltersgrenze GRV'!$B$16,'Regelaltersgrenze GRV'!$E$16,IF(YEAR(AH109)&lt;='Regelaltersgrenze GRV'!$B$17,'Regelaltersgrenze GRV'!$E$17,IF(YEAR(AH109)&lt;='Regelaltersgrenze GRV'!$B$18,'Regelaltersgrenze GRV'!$E$18,'Regelaltersgrenze GRV'!$E$19)))))))))))</f>
        <v>787</v>
      </c>
      <c r="AW109" s="145">
        <f t="shared" si="72"/>
        <v>23954</v>
      </c>
      <c r="AX109" s="143">
        <f t="shared" si="92"/>
        <v>31</v>
      </c>
      <c r="AY109" s="143">
        <f t="shared" si="73"/>
        <v>7</v>
      </c>
      <c r="AZ109" s="143">
        <f t="shared" si="74"/>
        <v>1965</v>
      </c>
      <c r="BA109" s="143">
        <v>1</v>
      </c>
      <c r="BB109" s="143">
        <f t="shared" si="75"/>
        <v>8</v>
      </c>
      <c r="BC109" s="143">
        <f t="shared" si="94"/>
        <v>1965</v>
      </c>
    </row>
    <row r="110" spans="1:55" s="131" customFormat="1" x14ac:dyDescent="0.25">
      <c r="A110" s="131">
        <v>71</v>
      </c>
      <c r="B110" s="139"/>
      <c r="C110" s="139"/>
      <c r="D110" s="139"/>
      <c r="E110" s="139"/>
      <c r="F110" s="139"/>
      <c r="G110" s="139"/>
      <c r="H110" s="140"/>
      <c r="I110" s="139" t="s">
        <v>40</v>
      </c>
      <c r="J110" s="135" t="s">
        <v>40</v>
      </c>
      <c r="K110" s="135" t="str">
        <f t="shared" si="95"/>
        <v/>
      </c>
      <c r="L110" s="139" t="str">
        <f t="shared" si="77"/>
        <v/>
      </c>
      <c r="M110" s="140" t="str">
        <f t="shared" si="78"/>
        <v/>
      </c>
      <c r="N110" s="139" t="str">
        <f t="shared" si="86"/>
        <v/>
      </c>
      <c r="O110" s="135" t="str">
        <f t="shared" si="87"/>
        <v/>
      </c>
      <c r="P110" s="135" t="str">
        <f t="shared" si="96"/>
        <v/>
      </c>
      <c r="Q110" s="139" t="str">
        <f t="shared" si="97"/>
        <v/>
      </c>
      <c r="R110" s="139" t="str">
        <f t="shared" si="98"/>
        <v/>
      </c>
      <c r="S110" s="139" t="str">
        <f t="shared" si="88"/>
        <v/>
      </c>
      <c r="T110" s="139" t="str">
        <f t="shared" si="93"/>
        <v/>
      </c>
      <c r="U110" s="244" t="str">
        <f t="shared" si="89"/>
        <v/>
      </c>
      <c r="V110" s="139" t="str">
        <f t="shared" si="99"/>
        <v/>
      </c>
      <c r="W110" s="139" t="str">
        <f t="shared" si="100"/>
        <v/>
      </c>
      <c r="X110" s="139" t="str">
        <f t="shared" si="82"/>
        <v/>
      </c>
      <c r="Y110" s="139" t="str">
        <f t="shared" si="101"/>
        <v/>
      </c>
      <c r="Z110" s="135" t="str">
        <f t="shared" si="83"/>
        <v/>
      </c>
      <c r="AA110" s="242" t="str">
        <f t="shared" si="84"/>
        <v/>
      </c>
      <c r="AB110" s="135" t="s">
        <v>40</v>
      </c>
      <c r="AC110" s="242" t="str">
        <f t="shared" si="85"/>
        <v/>
      </c>
      <c r="AD110" s="135"/>
      <c r="AE110" s="135"/>
      <c r="AG110" s="145" t="str">
        <f t="shared" si="59"/>
        <v/>
      </c>
      <c r="AH110" s="145">
        <f t="shared" si="60"/>
        <v>0</v>
      </c>
      <c r="AI110" s="150" t="str">
        <f t="shared" si="61"/>
        <v/>
      </c>
      <c r="AJ110" s="145" t="e">
        <f t="shared" si="62"/>
        <v>#VALUE!</v>
      </c>
      <c r="AK110" s="145" t="e">
        <f t="shared" si="90"/>
        <v>#VALUE!</v>
      </c>
      <c r="AL110" s="145">
        <f t="shared" si="63"/>
        <v>23955</v>
      </c>
      <c r="AM110" s="143" t="e">
        <f t="shared" si="64"/>
        <v>#VALUE!</v>
      </c>
      <c r="AN110" s="143" t="e">
        <f t="shared" si="65"/>
        <v>#VALUE!</v>
      </c>
      <c r="AO110" s="143" t="e">
        <f t="shared" si="66"/>
        <v>#VALUE!</v>
      </c>
      <c r="AP110" s="143">
        <f t="shared" si="67"/>
        <v>0</v>
      </c>
      <c r="AQ110" s="143">
        <f t="shared" si="68"/>
        <v>1</v>
      </c>
      <c r="AR110" s="143">
        <f t="shared" si="69"/>
        <v>1900</v>
      </c>
      <c r="AS110" s="150" t="e">
        <f t="shared" si="70"/>
        <v>#VALUE!</v>
      </c>
      <c r="AT110" s="143">
        <f t="shared" si="71"/>
        <v>2</v>
      </c>
      <c r="AU110" s="143" t="e">
        <f t="shared" si="91"/>
        <v>#VALUE!</v>
      </c>
      <c r="AV110" s="143">
        <f>IF(YEAR(AH110)&lt;='Regelaltersgrenze GRV'!$B$8,'Regelaltersgrenze GRV'!$E$8,IF(YEAR(AH110)&lt;='Regelaltersgrenze GRV'!$B$9,'Regelaltersgrenze GRV'!$E$9,IF(YEAR(AH110)&lt;='Regelaltersgrenze GRV'!$B$10,'Regelaltersgrenze GRV'!$E$10,IF(YEAR(AH110)&lt;='Regelaltersgrenze GRV'!$B$11,'Regelaltersgrenze GRV'!$E$11,IF(YEAR(AH110)&lt;='Regelaltersgrenze GRV'!$B$12,'Regelaltersgrenze GRV'!$E$12,IF(YEAR(AH110)&lt;='Regelaltersgrenze GRV'!$B$13,'Regelaltersgrenze GRV'!$E$13,IF(YEAR(AH110)&lt;='Regelaltersgrenze GRV'!$B$14,'Regelaltersgrenze GRV'!$E$14,IF(YEAR(AH110)&lt;='Regelaltersgrenze GRV'!$B$15,'Regelaltersgrenze GRV'!$E$15,IF(YEAR(AH110)&lt;='Regelaltersgrenze GRV'!$B$16,'Regelaltersgrenze GRV'!$E$16,IF(YEAR(AH110)&lt;='Regelaltersgrenze GRV'!$B$17,'Regelaltersgrenze GRV'!$E$17,IF(YEAR(AH110)&lt;='Regelaltersgrenze GRV'!$B$18,'Regelaltersgrenze GRV'!$E$18,'Regelaltersgrenze GRV'!$E$19)))))))))))</f>
        <v>787</v>
      </c>
      <c r="AW110" s="145">
        <f t="shared" si="72"/>
        <v>23954</v>
      </c>
      <c r="AX110" s="143">
        <f t="shared" si="92"/>
        <v>31</v>
      </c>
      <c r="AY110" s="143">
        <f t="shared" si="73"/>
        <v>7</v>
      </c>
      <c r="AZ110" s="143">
        <f t="shared" si="74"/>
        <v>1965</v>
      </c>
      <c r="BA110" s="143">
        <v>1</v>
      </c>
      <c r="BB110" s="143">
        <f t="shared" si="75"/>
        <v>8</v>
      </c>
      <c r="BC110" s="143">
        <f t="shared" si="94"/>
        <v>1965</v>
      </c>
    </row>
    <row r="111" spans="1:55" s="131" customFormat="1" x14ac:dyDescent="0.25">
      <c r="A111" s="131">
        <v>72</v>
      </c>
      <c r="B111" s="139"/>
      <c r="C111" s="139"/>
      <c r="D111" s="139"/>
      <c r="E111" s="139"/>
      <c r="F111" s="139"/>
      <c r="G111" s="139"/>
      <c r="H111" s="140"/>
      <c r="I111" s="139" t="s">
        <v>40</v>
      </c>
      <c r="J111" s="135" t="s">
        <v>40</v>
      </c>
      <c r="K111" s="135" t="str">
        <f t="shared" si="95"/>
        <v/>
      </c>
      <c r="L111" s="139" t="str">
        <f t="shared" si="77"/>
        <v/>
      </c>
      <c r="M111" s="140" t="str">
        <f t="shared" si="78"/>
        <v/>
      </c>
      <c r="N111" s="139" t="str">
        <f t="shared" si="86"/>
        <v/>
      </c>
      <c r="O111" s="135" t="str">
        <f t="shared" si="87"/>
        <v/>
      </c>
      <c r="P111" s="135" t="str">
        <f t="shared" si="96"/>
        <v/>
      </c>
      <c r="Q111" s="139" t="str">
        <f t="shared" si="97"/>
        <v/>
      </c>
      <c r="R111" s="139" t="str">
        <f t="shared" si="98"/>
        <v/>
      </c>
      <c r="S111" s="139" t="str">
        <f t="shared" si="88"/>
        <v/>
      </c>
      <c r="T111" s="139" t="str">
        <f t="shared" si="93"/>
        <v/>
      </c>
      <c r="U111" s="244" t="str">
        <f t="shared" si="89"/>
        <v/>
      </c>
      <c r="V111" s="139" t="str">
        <f t="shared" si="99"/>
        <v/>
      </c>
      <c r="W111" s="139" t="str">
        <f t="shared" si="100"/>
        <v/>
      </c>
      <c r="X111" s="139" t="str">
        <f t="shared" si="82"/>
        <v/>
      </c>
      <c r="Y111" s="139" t="str">
        <f t="shared" si="101"/>
        <v/>
      </c>
      <c r="Z111" s="135" t="str">
        <f t="shared" si="83"/>
        <v/>
      </c>
      <c r="AA111" s="242" t="str">
        <f t="shared" si="84"/>
        <v/>
      </c>
      <c r="AB111" s="135" t="s">
        <v>40</v>
      </c>
      <c r="AC111" s="242" t="str">
        <f t="shared" si="85"/>
        <v/>
      </c>
      <c r="AD111" s="135"/>
      <c r="AE111" s="135"/>
      <c r="AG111" s="145" t="str">
        <f t="shared" si="59"/>
        <v/>
      </c>
      <c r="AH111" s="145">
        <f t="shared" si="60"/>
        <v>0</v>
      </c>
      <c r="AI111" s="150" t="str">
        <f t="shared" si="61"/>
        <v/>
      </c>
      <c r="AJ111" s="145" t="e">
        <f t="shared" si="62"/>
        <v>#VALUE!</v>
      </c>
      <c r="AK111" s="145" t="e">
        <f t="shared" si="90"/>
        <v>#VALUE!</v>
      </c>
      <c r="AL111" s="145">
        <f t="shared" si="63"/>
        <v>23955</v>
      </c>
      <c r="AM111" s="143" t="e">
        <f t="shared" si="64"/>
        <v>#VALUE!</v>
      </c>
      <c r="AN111" s="143" t="e">
        <f t="shared" si="65"/>
        <v>#VALUE!</v>
      </c>
      <c r="AO111" s="143" t="e">
        <f t="shared" si="66"/>
        <v>#VALUE!</v>
      </c>
      <c r="AP111" s="143">
        <f t="shared" si="67"/>
        <v>0</v>
      </c>
      <c r="AQ111" s="143">
        <f t="shared" si="68"/>
        <v>1</v>
      </c>
      <c r="AR111" s="143">
        <f t="shared" si="69"/>
        <v>1900</v>
      </c>
      <c r="AS111" s="150" t="e">
        <f t="shared" si="70"/>
        <v>#VALUE!</v>
      </c>
      <c r="AT111" s="143">
        <f t="shared" si="71"/>
        <v>2</v>
      </c>
      <c r="AU111" s="143" t="e">
        <f t="shared" si="91"/>
        <v>#VALUE!</v>
      </c>
      <c r="AV111" s="143">
        <f>IF(YEAR(AH111)&lt;='Regelaltersgrenze GRV'!$B$8,'Regelaltersgrenze GRV'!$E$8,IF(YEAR(AH111)&lt;='Regelaltersgrenze GRV'!$B$9,'Regelaltersgrenze GRV'!$E$9,IF(YEAR(AH111)&lt;='Regelaltersgrenze GRV'!$B$10,'Regelaltersgrenze GRV'!$E$10,IF(YEAR(AH111)&lt;='Regelaltersgrenze GRV'!$B$11,'Regelaltersgrenze GRV'!$E$11,IF(YEAR(AH111)&lt;='Regelaltersgrenze GRV'!$B$12,'Regelaltersgrenze GRV'!$E$12,IF(YEAR(AH111)&lt;='Regelaltersgrenze GRV'!$B$13,'Regelaltersgrenze GRV'!$E$13,IF(YEAR(AH111)&lt;='Regelaltersgrenze GRV'!$B$14,'Regelaltersgrenze GRV'!$E$14,IF(YEAR(AH111)&lt;='Regelaltersgrenze GRV'!$B$15,'Regelaltersgrenze GRV'!$E$15,IF(YEAR(AH111)&lt;='Regelaltersgrenze GRV'!$B$16,'Regelaltersgrenze GRV'!$E$16,IF(YEAR(AH111)&lt;='Regelaltersgrenze GRV'!$B$17,'Regelaltersgrenze GRV'!$E$17,IF(YEAR(AH111)&lt;='Regelaltersgrenze GRV'!$B$18,'Regelaltersgrenze GRV'!$E$18,'Regelaltersgrenze GRV'!$E$19)))))))))))</f>
        <v>787</v>
      </c>
      <c r="AW111" s="145">
        <f t="shared" si="72"/>
        <v>23954</v>
      </c>
      <c r="AX111" s="143">
        <f t="shared" si="92"/>
        <v>31</v>
      </c>
      <c r="AY111" s="143">
        <f t="shared" si="73"/>
        <v>7</v>
      </c>
      <c r="AZ111" s="143">
        <f t="shared" si="74"/>
        <v>1965</v>
      </c>
      <c r="BA111" s="143">
        <v>1</v>
      </c>
      <c r="BB111" s="143">
        <f t="shared" si="75"/>
        <v>8</v>
      </c>
      <c r="BC111" s="143">
        <f t="shared" si="94"/>
        <v>1965</v>
      </c>
    </row>
    <row r="112" spans="1:55" s="131" customFormat="1" x14ac:dyDescent="0.25">
      <c r="A112" s="131">
        <v>73</v>
      </c>
      <c r="B112" s="139"/>
      <c r="C112" s="139"/>
      <c r="D112" s="139"/>
      <c r="E112" s="139"/>
      <c r="F112" s="139"/>
      <c r="G112" s="139"/>
      <c r="H112" s="140"/>
      <c r="I112" s="139" t="s">
        <v>40</v>
      </c>
      <c r="J112" s="135" t="s">
        <v>40</v>
      </c>
      <c r="K112" s="135" t="str">
        <f t="shared" si="95"/>
        <v/>
      </c>
      <c r="L112" s="139" t="str">
        <f t="shared" si="77"/>
        <v/>
      </c>
      <c r="M112" s="140" t="str">
        <f t="shared" si="78"/>
        <v/>
      </c>
      <c r="N112" s="139" t="str">
        <f t="shared" si="86"/>
        <v/>
      </c>
      <c r="O112" s="135" t="str">
        <f t="shared" si="87"/>
        <v/>
      </c>
      <c r="P112" s="135" t="str">
        <f t="shared" si="96"/>
        <v/>
      </c>
      <c r="Q112" s="139" t="str">
        <f t="shared" si="97"/>
        <v/>
      </c>
      <c r="R112" s="139" t="str">
        <f t="shared" si="98"/>
        <v/>
      </c>
      <c r="S112" s="139" t="str">
        <f t="shared" si="88"/>
        <v/>
      </c>
      <c r="T112" s="139" t="str">
        <f t="shared" si="93"/>
        <v/>
      </c>
      <c r="U112" s="244" t="str">
        <f t="shared" si="89"/>
        <v/>
      </c>
      <c r="V112" s="139" t="str">
        <f t="shared" si="99"/>
        <v/>
      </c>
      <c r="W112" s="139" t="str">
        <f t="shared" si="100"/>
        <v/>
      </c>
      <c r="X112" s="139" t="str">
        <f t="shared" si="82"/>
        <v/>
      </c>
      <c r="Y112" s="139" t="str">
        <f t="shared" si="101"/>
        <v/>
      </c>
      <c r="Z112" s="135" t="str">
        <f t="shared" si="83"/>
        <v/>
      </c>
      <c r="AA112" s="242" t="str">
        <f t="shared" si="84"/>
        <v/>
      </c>
      <c r="AB112" s="135" t="s">
        <v>40</v>
      </c>
      <c r="AC112" s="242" t="str">
        <f t="shared" si="85"/>
        <v/>
      </c>
      <c r="AD112" s="135"/>
      <c r="AE112" s="135"/>
      <c r="AG112" s="145" t="str">
        <f t="shared" si="59"/>
        <v/>
      </c>
      <c r="AH112" s="145">
        <f t="shared" si="60"/>
        <v>0</v>
      </c>
      <c r="AI112" s="150" t="str">
        <f t="shared" si="61"/>
        <v/>
      </c>
      <c r="AJ112" s="145" t="e">
        <f t="shared" si="62"/>
        <v>#VALUE!</v>
      </c>
      <c r="AK112" s="145" t="e">
        <f t="shared" si="90"/>
        <v>#VALUE!</v>
      </c>
      <c r="AL112" s="145">
        <f t="shared" si="63"/>
        <v>23955</v>
      </c>
      <c r="AM112" s="143" t="e">
        <f t="shared" si="64"/>
        <v>#VALUE!</v>
      </c>
      <c r="AN112" s="143" t="e">
        <f t="shared" si="65"/>
        <v>#VALUE!</v>
      </c>
      <c r="AO112" s="143" t="e">
        <f t="shared" si="66"/>
        <v>#VALUE!</v>
      </c>
      <c r="AP112" s="143">
        <f t="shared" si="67"/>
        <v>0</v>
      </c>
      <c r="AQ112" s="143">
        <f t="shared" si="68"/>
        <v>1</v>
      </c>
      <c r="AR112" s="143">
        <f t="shared" si="69"/>
        <v>1900</v>
      </c>
      <c r="AS112" s="150" t="e">
        <f t="shared" si="70"/>
        <v>#VALUE!</v>
      </c>
      <c r="AT112" s="143">
        <f t="shared" si="71"/>
        <v>2</v>
      </c>
      <c r="AU112" s="143" t="e">
        <f t="shared" si="91"/>
        <v>#VALUE!</v>
      </c>
      <c r="AV112" s="143">
        <f>IF(YEAR(AH112)&lt;='Regelaltersgrenze GRV'!$B$8,'Regelaltersgrenze GRV'!$E$8,IF(YEAR(AH112)&lt;='Regelaltersgrenze GRV'!$B$9,'Regelaltersgrenze GRV'!$E$9,IF(YEAR(AH112)&lt;='Regelaltersgrenze GRV'!$B$10,'Regelaltersgrenze GRV'!$E$10,IF(YEAR(AH112)&lt;='Regelaltersgrenze GRV'!$B$11,'Regelaltersgrenze GRV'!$E$11,IF(YEAR(AH112)&lt;='Regelaltersgrenze GRV'!$B$12,'Regelaltersgrenze GRV'!$E$12,IF(YEAR(AH112)&lt;='Regelaltersgrenze GRV'!$B$13,'Regelaltersgrenze GRV'!$E$13,IF(YEAR(AH112)&lt;='Regelaltersgrenze GRV'!$B$14,'Regelaltersgrenze GRV'!$E$14,IF(YEAR(AH112)&lt;='Regelaltersgrenze GRV'!$B$15,'Regelaltersgrenze GRV'!$E$15,IF(YEAR(AH112)&lt;='Regelaltersgrenze GRV'!$B$16,'Regelaltersgrenze GRV'!$E$16,IF(YEAR(AH112)&lt;='Regelaltersgrenze GRV'!$B$17,'Regelaltersgrenze GRV'!$E$17,IF(YEAR(AH112)&lt;='Regelaltersgrenze GRV'!$B$18,'Regelaltersgrenze GRV'!$E$18,'Regelaltersgrenze GRV'!$E$19)))))))))))</f>
        <v>787</v>
      </c>
      <c r="AW112" s="145">
        <f t="shared" si="72"/>
        <v>23954</v>
      </c>
      <c r="AX112" s="143">
        <f t="shared" si="92"/>
        <v>31</v>
      </c>
      <c r="AY112" s="143">
        <f t="shared" si="73"/>
        <v>7</v>
      </c>
      <c r="AZ112" s="143">
        <f t="shared" si="74"/>
        <v>1965</v>
      </c>
      <c r="BA112" s="143">
        <v>1</v>
      </c>
      <c r="BB112" s="143">
        <f t="shared" si="75"/>
        <v>8</v>
      </c>
      <c r="BC112" s="143">
        <f t="shared" si="94"/>
        <v>1965</v>
      </c>
    </row>
    <row r="113" spans="1:55" s="131" customFormat="1" x14ac:dyDescent="0.25">
      <c r="A113" s="131">
        <v>74</v>
      </c>
      <c r="B113" s="139"/>
      <c r="C113" s="139"/>
      <c r="D113" s="139"/>
      <c r="E113" s="139"/>
      <c r="F113" s="139"/>
      <c r="G113" s="139"/>
      <c r="H113" s="140"/>
      <c r="I113" s="139" t="s">
        <v>40</v>
      </c>
      <c r="J113" s="135" t="s">
        <v>40</v>
      </c>
      <c r="K113" s="135" t="str">
        <f t="shared" si="95"/>
        <v/>
      </c>
      <c r="L113" s="139" t="str">
        <f t="shared" si="77"/>
        <v/>
      </c>
      <c r="M113" s="140" t="str">
        <f t="shared" si="78"/>
        <v/>
      </c>
      <c r="N113" s="139" t="str">
        <f t="shared" si="86"/>
        <v/>
      </c>
      <c r="O113" s="135" t="str">
        <f t="shared" si="87"/>
        <v/>
      </c>
      <c r="P113" s="135" t="str">
        <f t="shared" si="96"/>
        <v/>
      </c>
      <c r="Q113" s="139" t="str">
        <f t="shared" si="97"/>
        <v/>
      </c>
      <c r="R113" s="139" t="str">
        <f t="shared" si="98"/>
        <v/>
      </c>
      <c r="S113" s="139" t="str">
        <f t="shared" si="88"/>
        <v/>
      </c>
      <c r="T113" s="139" t="str">
        <f t="shared" si="93"/>
        <v/>
      </c>
      <c r="U113" s="244" t="str">
        <f t="shared" si="89"/>
        <v/>
      </c>
      <c r="V113" s="139" t="str">
        <f t="shared" si="99"/>
        <v/>
      </c>
      <c r="W113" s="139" t="str">
        <f t="shared" si="100"/>
        <v/>
      </c>
      <c r="X113" s="139" t="str">
        <f t="shared" si="82"/>
        <v/>
      </c>
      <c r="Y113" s="139" t="str">
        <f t="shared" si="101"/>
        <v/>
      </c>
      <c r="Z113" s="135" t="str">
        <f t="shared" si="83"/>
        <v/>
      </c>
      <c r="AA113" s="242" t="str">
        <f t="shared" si="84"/>
        <v/>
      </c>
      <c r="AB113" s="135" t="s">
        <v>40</v>
      </c>
      <c r="AC113" s="242" t="str">
        <f t="shared" si="85"/>
        <v/>
      </c>
      <c r="AD113" s="135"/>
      <c r="AE113" s="135"/>
      <c r="AG113" s="145" t="str">
        <f t="shared" ref="AG113:AG139" si="102">M113</f>
        <v/>
      </c>
      <c r="AH113" s="145">
        <f t="shared" ref="AH113:AH139" si="103">H113</f>
        <v>0</v>
      </c>
      <c r="AI113" s="150" t="str">
        <f t="shared" ref="AI113:AI139" si="104">S113</f>
        <v/>
      </c>
      <c r="AJ113" s="145" t="e">
        <f t="shared" ref="AJ113:AJ139" si="105">DATE(AU113,AT113,1)</f>
        <v>#VALUE!</v>
      </c>
      <c r="AK113" s="145" t="e">
        <f t="shared" si="90"/>
        <v>#VALUE!</v>
      </c>
      <c r="AL113" s="145">
        <f t="shared" ref="AL113:AL139" si="106">DATE(BC113,BB113,1)</f>
        <v>23955</v>
      </c>
      <c r="AM113" s="143" t="e">
        <f t="shared" ref="AM113:AM139" si="107">DAY(AG113)</f>
        <v>#VALUE!</v>
      </c>
      <c r="AN113" s="143" t="e">
        <f t="shared" ref="AN113:AN139" si="108">MONTH(AG113)</f>
        <v>#VALUE!</v>
      </c>
      <c r="AO113" s="143" t="e">
        <f t="shared" ref="AO113:AO139" si="109">YEAR(AG113)</f>
        <v>#VALUE!</v>
      </c>
      <c r="AP113" s="143">
        <f t="shared" ref="AP113:AP139" si="110">DAY(AH113)</f>
        <v>0</v>
      </c>
      <c r="AQ113" s="143">
        <f t="shared" ref="AQ113:AQ139" si="111">MONTH(AH113)</f>
        <v>1</v>
      </c>
      <c r="AR113" s="143">
        <f t="shared" ref="AR113:AR139" si="112">YEAR(AH113)</f>
        <v>1900</v>
      </c>
      <c r="AS113" s="150" t="e">
        <f t="shared" ref="AS113:AS139" si="113">AR113+AI113</f>
        <v>#VALUE!</v>
      </c>
      <c r="AT113" s="143">
        <f t="shared" ref="AT113:AT139" si="114">IF(AP113=1,AQ113,IF(AQ113=12,1,AQ113+1))</f>
        <v>2</v>
      </c>
      <c r="AU113" s="143" t="e">
        <f t="shared" si="91"/>
        <v>#VALUE!</v>
      </c>
      <c r="AV113" s="143">
        <f>IF(YEAR(AH113)&lt;='Regelaltersgrenze GRV'!$B$8,'Regelaltersgrenze GRV'!$E$8,IF(YEAR(AH113)&lt;='Regelaltersgrenze GRV'!$B$9,'Regelaltersgrenze GRV'!$E$9,IF(YEAR(AH113)&lt;='Regelaltersgrenze GRV'!$B$10,'Regelaltersgrenze GRV'!$E$10,IF(YEAR(AH113)&lt;='Regelaltersgrenze GRV'!$B$11,'Regelaltersgrenze GRV'!$E$11,IF(YEAR(AH113)&lt;='Regelaltersgrenze GRV'!$B$12,'Regelaltersgrenze GRV'!$E$12,IF(YEAR(AH113)&lt;='Regelaltersgrenze GRV'!$B$13,'Regelaltersgrenze GRV'!$E$13,IF(YEAR(AH113)&lt;='Regelaltersgrenze GRV'!$B$14,'Regelaltersgrenze GRV'!$E$14,IF(YEAR(AH113)&lt;='Regelaltersgrenze GRV'!$B$15,'Regelaltersgrenze GRV'!$E$15,IF(YEAR(AH113)&lt;='Regelaltersgrenze GRV'!$B$16,'Regelaltersgrenze GRV'!$E$16,IF(YEAR(AH113)&lt;='Regelaltersgrenze GRV'!$B$17,'Regelaltersgrenze GRV'!$E$17,IF(YEAR(AH113)&lt;='Regelaltersgrenze GRV'!$B$18,'Regelaltersgrenze GRV'!$E$18,'Regelaltersgrenze GRV'!$E$19)))))))))))</f>
        <v>787</v>
      </c>
      <c r="AW113" s="145">
        <f t="shared" ref="AW113:AW139" si="115">EDATE(AH113,AV113)</f>
        <v>23954</v>
      </c>
      <c r="AX113" s="143">
        <f t="shared" si="92"/>
        <v>31</v>
      </c>
      <c r="AY113" s="143">
        <f t="shared" ref="AY113:AY139" si="116">MONTH(AW113)</f>
        <v>7</v>
      </c>
      <c r="AZ113" s="143">
        <f t="shared" ref="AZ113:AZ139" si="117">YEAR(AW113)</f>
        <v>1965</v>
      </c>
      <c r="BA113" s="143">
        <v>1</v>
      </c>
      <c r="BB113" s="143">
        <f t="shared" ref="BB113:BB139" si="118">IF(AX113=1,AY113,IF(AY113=12,1,AY113+1))</f>
        <v>8</v>
      </c>
      <c r="BC113" s="143">
        <f t="shared" si="94"/>
        <v>1965</v>
      </c>
    </row>
    <row r="114" spans="1:55" s="131" customFormat="1" x14ac:dyDescent="0.25">
      <c r="A114" s="131">
        <v>75</v>
      </c>
      <c r="B114" s="139"/>
      <c r="C114" s="139"/>
      <c r="D114" s="139"/>
      <c r="E114" s="139"/>
      <c r="F114" s="139"/>
      <c r="G114" s="139"/>
      <c r="H114" s="140"/>
      <c r="I114" s="139" t="s">
        <v>40</v>
      </c>
      <c r="J114" s="135" t="s">
        <v>40</v>
      </c>
      <c r="K114" s="135" t="str">
        <f t="shared" si="95"/>
        <v/>
      </c>
      <c r="L114" s="139" t="str">
        <f t="shared" si="77"/>
        <v/>
      </c>
      <c r="M114" s="140" t="str">
        <f t="shared" si="78"/>
        <v/>
      </c>
      <c r="N114" s="139" t="str">
        <f t="shared" si="86"/>
        <v/>
      </c>
      <c r="O114" s="135" t="str">
        <f t="shared" si="87"/>
        <v/>
      </c>
      <c r="P114" s="135" t="str">
        <f t="shared" si="96"/>
        <v/>
      </c>
      <c r="Q114" s="139" t="str">
        <f t="shared" si="97"/>
        <v/>
      </c>
      <c r="R114" s="139" t="str">
        <f t="shared" si="98"/>
        <v/>
      </c>
      <c r="S114" s="139" t="str">
        <f t="shared" si="88"/>
        <v/>
      </c>
      <c r="T114" s="139" t="str">
        <f t="shared" si="93"/>
        <v/>
      </c>
      <c r="U114" s="244" t="str">
        <f t="shared" si="89"/>
        <v/>
      </c>
      <c r="V114" s="139" t="str">
        <f t="shared" si="99"/>
        <v/>
      </c>
      <c r="W114" s="139" t="str">
        <f t="shared" si="100"/>
        <v/>
      </c>
      <c r="X114" s="139" t="str">
        <f t="shared" si="82"/>
        <v/>
      </c>
      <c r="Y114" s="139" t="str">
        <f t="shared" si="101"/>
        <v/>
      </c>
      <c r="Z114" s="135" t="str">
        <f t="shared" si="83"/>
        <v/>
      </c>
      <c r="AA114" s="242" t="str">
        <f t="shared" si="84"/>
        <v/>
      </c>
      <c r="AB114" s="135" t="s">
        <v>40</v>
      </c>
      <c r="AC114" s="242" t="str">
        <f t="shared" si="85"/>
        <v/>
      </c>
      <c r="AD114" s="135"/>
      <c r="AE114" s="135"/>
      <c r="AG114" s="145" t="str">
        <f t="shared" si="102"/>
        <v/>
      </c>
      <c r="AH114" s="145">
        <f t="shared" si="103"/>
        <v>0</v>
      </c>
      <c r="AI114" s="150" t="str">
        <f t="shared" si="104"/>
        <v/>
      </c>
      <c r="AJ114" s="145" t="e">
        <f t="shared" si="105"/>
        <v>#VALUE!</v>
      </c>
      <c r="AK114" s="145" t="e">
        <f t="shared" si="90"/>
        <v>#VALUE!</v>
      </c>
      <c r="AL114" s="145">
        <f t="shared" si="106"/>
        <v>23955</v>
      </c>
      <c r="AM114" s="143" t="e">
        <f t="shared" si="107"/>
        <v>#VALUE!</v>
      </c>
      <c r="AN114" s="143" t="e">
        <f t="shared" si="108"/>
        <v>#VALUE!</v>
      </c>
      <c r="AO114" s="143" t="e">
        <f t="shared" si="109"/>
        <v>#VALUE!</v>
      </c>
      <c r="AP114" s="143">
        <f t="shared" si="110"/>
        <v>0</v>
      </c>
      <c r="AQ114" s="143">
        <f t="shared" si="111"/>
        <v>1</v>
      </c>
      <c r="AR114" s="143">
        <f t="shared" si="112"/>
        <v>1900</v>
      </c>
      <c r="AS114" s="150" t="e">
        <f t="shared" si="113"/>
        <v>#VALUE!</v>
      </c>
      <c r="AT114" s="143">
        <f t="shared" si="114"/>
        <v>2</v>
      </c>
      <c r="AU114" s="143" t="e">
        <f t="shared" si="91"/>
        <v>#VALUE!</v>
      </c>
      <c r="AV114" s="143">
        <f>IF(YEAR(AH114)&lt;='Regelaltersgrenze GRV'!$B$8,'Regelaltersgrenze GRV'!$E$8,IF(YEAR(AH114)&lt;='Regelaltersgrenze GRV'!$B$9,'Regelaltersgrenze GRV'!$E$9,IF(YEAR(AH114)&lt;='Regelaltersgrenze GRV'!$B$10,'Regelaltersgrenze GRV'!$E$10,IF(YEAR(AH114)&lt;='Regelaltersgrenze GRV'!$B$11,'Regelaltersgrenze GRV'!$E$11,IF(YEAR(AH114)&lt;='Regelaltersgrenze GRV'!$B$12,'Regelaltersgrenze GRV'!$E$12,IF(YEAR(AH114)&lt;='Regelaltersgrenze GRV'!$B$13,'Regelaltersgrenze GRV'!$E$13,IF(YEAR(AH114)&lt;='Regelaltersgrenze GRV'!$B$14,'Regelaltersgrenze GRV'!$E$14,IF(YEAR(AH114)&lt;='Regelaltersgrenze GRV'!$B$15,'Regelaltersgrenze GRV'!$E$15,IF(YEAR(AH114)&lt;='Regelaltersgrenze GRV'!$B$16,'Regelaltersgrenze GRV'!$E$16,IF(YEAR(AH114)&lt;='Regelaltersgrenze GRV'!$B$17,'Regelaltersgrenze GRV'!$E$17,IF(YEAR(AH114)&lt;='Regelaltersgrenze GRV'!$B$18,'Regelaltersgrenze GRV'!$E$18,'Regelaltersgrenze GRV'!$E$19)))))))))))</f>
        <v>787</v>
      </c>
      <c r="AW114" s="145">
        <f t="shared" si="115"/>
        <v>23954</v>
      </c>
      <c r="AX114" s="143">
        <f t="shared" si="92"/>
        <v>31</v>
      </c>
      <c r="AY114" s="143">
        <f t="shared" si="116"/>
        <v>7</v>
      </c>
      <c r="AZ114" s="143">
        <f t="shared" si="117"/>
        <v>1965</v>
      </c>
      <c r="BA114" s="143">
        <v>1</v>
      </c>
      <c r="BB114" s="143">
        <f t="shared" si="118"/>
        <v>8</v>
      </c>
      <c r="BC114" s="143">
        <f t="shared" si="94"/>
        <v>1965</v>
      </c>
    </row>
    <row r="115" spans="1:55" s="131" customFormat="1" x14ac:dyDescent="0.25">
      <c r="A115" s="131">
        <v>76</v>
      </c>
      <c r="B115" s="139"/>
      <c r="C115" s="139"/>
      <c r="D115" s="139"/>
      <c r="E115" s="139"/>
      <c r="F115" s="139"/>
      <c r="G115" s="139"/>
      <c r="H115" s="140"/>
      <c r="I115" s="139" t="s">
        <v>40</v>
      </c>
      <c r="J115" s="135" t="s">
        <v>40</v>
      </c>
      <c r="K115" s="135" t="str">
        <f t="shared" si="95"/>
        <v/>
      </c>
      <c r="L115" s="139" t="str">
        <f t="shared" si="77"/>
        <v/>
      </c>
      <c r="M115" s="140" t="str">
        <f t="shared" si="78"/>
        <v/>
      </c>
      <c r="N115" s="139" t="str">
        <f t="shared" si="86"/>
        <v/>
      </c>
      <c r="O115" s="135" t="str">
        <f t="shared" si="87"/>
        <v/>
      </c>
      <c r="P115" s="135" t="str">
        <f t="shared" si="96"/>
        <v/>
      </c>
      <c r="Q115" s="139" t="str">
        <f t="shared" si="97"/>
        <v/>
      </c>
      <c r="R115" s="139" t="str">
        <f t="shared" si="98"/>
        <v/>
      </c>
      <c r="S115" s="139" t="str">
        <f t="shared" si="88"/>
        <v/>
      </c>
      <c r="T115" s="139" t="str">
        <f t="shared" si="93"/>
        <v/>
      </c>
      <c r="U115" s="244" t="str">
        <f t="shared" si="89"/>
        <v/>
      </c>
      <c r="V115" s="139" t="str">
        <f t="shared" si="99"/>
        <v/>
      </c>
      <c r="W115" s="139" t="str">
        <f t="shared" si="100"/>
        <v/>
      </c>
      <c r="X115" s="139" t="str">
        <f t="shared" si="82"/>
        <v/>
      </c>
      <c r="Y115" s="139" t="str">
        <f t="shared" si="101"/>
        <v/>
      </c>
      <c r="Z115" s="135" t="str">
        <f t="shared" si="83"/>
        <v/>
      </c>
      <c r="AA115" s="242" t="str">
        <f t="shared" si="84"/>
        <v/>
      </c>
      <c r="AB115" s="135" t="s">
        <v>40</v>
      </c>
      <c r="AC115" s="242" t="str">
        <f t="shared" si="85"/>
        <v/>
      </c>
      <c r="AD115" s="135"/>
      <c r="AE115" s="135"/>
      <c r="AG115" s="145" t="str">
        <f t="shared" si="102"/>
        <v/>
      </c>
      <c r="AH115" s="145">
        <f t="shared" si="103"/>
        <v>0</v>
      </c>
      <c r="AI115" s="150" t="str">
        <f t="shared" si="104"/>
        <v/>
      </c>
      <c r="AJ115" s="145" t="e">
        <f t="shared" si="105"/>
        <v>#VALUE!</v>
      </c>
      <c r="AK115" s="145" t="e">
        <f t="shared" si="90"/>
        <v>#VALUE!</v>
      </c>
      <c r="AL115" s="145">
        <f t="shared" si="106"/>
        <v>23955</v>
      </c>
      <c r="AM115" s="143" t="e">
        <f t="shared" si="107"/>
        <v>#VALUE!</v>
      </c>
      <c r="AN115" s="143" t="e">
        <f t="shared" si="108"/>
        <v>#VALUE!</v>
      </c>
      <c r="AO115" s="143" t="e">
        <f t="shared" si="109"/>
        <v>#VALUE!</v>
      </c>
      <c r="AP115" s="143">
        <f t="shared" si="110"/>
        <v>0</v>
      </c>
      <c r="AQ115" s="143">
        <f t="shared" si="111"/>
        <v>1</v>
      </c>
      <c r="AR115" s="143">
        <f t="shared" si="112"/>
        <v>1900</v>
      </c>
      <c r="AS115" s="150" t="e">
        <f t="shared" si="113"/>
        <v>#VALUE!</v>
      </c>
      <c r="AT115" s="143">
        <f t="shared" si="114"/>
        <v>2</v>
      </c>
      <c r="AU115" s="143" t="e">
        <f t="shared" si="91"/>
        <v>#VALUE!</v>
      </c>
      <c r="AV115" s="143">
        <f>IF(YEAR(AH115)&lt;='Regelaltersgrenze GRV'!$B$8,'Regelaltersgrenze GRV'!$E$8,IF(YEAR(AH115)&lt;='Regelaltersgrenze GRV'!$B$9,'Regelaltersgrenze GRV'!$E$9,IF(YEAR(AH115)&lt;='Regelaltersgrenze GRV'!$B$10,'Regelaltersgrenze GRV'!$E$10,IF(YEAR(AH115)&lt;='Regelaltersgrenze GRV'!$B$11,'Regelaltersgrenze GRV'!$E$11,IF(YEAR(AH115)&lt;='Regelaltersgrenze GRV'!$B$12,'Regelaltersgrenze GRV'!$E$12,IF(YEAR(AH115)&lt;='Regelaltersgrenze GRV'!$B$13,'Regelaltersgrenze GRV'!$E$13,IF(YEAR(AH115)&lt;='Regelaltersgrenze GRV'!$B$14,'Regelaltersgrenze GRV'!$E$14,IF(YEAR(AH115)&lt;='Regelaltersgrenze GRV'!$B$15,'Regelaltersgrenze GRV'!$E$15,IF(YEAR(AH115)&lt;='Regelaltersgrenze GRV'!$B$16,'Regelaltersgrenze GRV'!$E$16,IF(YEAR(AH115)&lt;='Regelaltersgrenze GRV'!$B$17,'Regelaltersgrenze GRV'!$E$17,IF(YEAR(AH115)&lt;='Regelaltersgrenze GRV'!$B$18,'Regelaltersgrenze GRV'!$E$18,'Regelaltersgrenze GRV'!$E$19)))))))))))</f>
        <v>787</v>
      </c>
      <c r="AW115" s="145">
        <f t="shared" si="115"/>
        <v>23954</v>
      </c>
      <c r="AX115" s="143">
        <f t="shared" si="92"/>
        <v>31</v>
      </c>
      <c r="AY115" s="143">
        <f t="shared" si="116"/>
        <v>7</v>
      </c>
      <c r="AZ115" s="143">
        <f t="shared" si="117"/>
        <v>1965</v>
      </c>
      <c r="BA115" s="143">
        <v>1</v>
      </c>
      <c r="BB115" s="143">
        <f t="shared" si="118"/>
        <v>8</v>
      </c>
      <c r="BC115" s="143">
        <f t="shared" si="94"/>
        <v>1965</v>
      </c>
    </row>
    <row r="116" spans="1:55" s="131" customFormat="1" x14ac:dyDescent="0.25">
      <c r="A116" s="131">
        <v>77</v>
      </c>
      <c r="B116" s="139"/>
      <c r="C116" s="139"/>
      <c r="D116" s="139"/>
      <c r="E116" s="139"/>
      <c r="F116" s="139"/>
      <c r="G116" s="139"/>
      <c r="H116" s="140"/>
      <c r="I116" s="139" t="s">
        <v>40</v>
      </c>
      <c r="J116" s="135" t="s">
        <v>40</v>
      </c>
      <c r="K116" s="135" t="str">
        <f t="shared" si="95"/>
        <v/>
      </c>
      <c r="L116" s="139" t="str">
        <f t="shared" ref="L116:L139" si="119">IF(B116&lt;&gt;"",$F$21,"")</f>
        <v/>
      </c>
      <c r="M116" s="140" t="str">
        <f t="shared" ref="M116:M139" si="120">IF(B116&lt;&gt;"",IF($F$24&lt;&gt;"",$F$24,""),"")</f>
        <v/>
      </c>
      <c r="N116" s="139" t="str">
        <f t="shared" si="86"/>
        <v/>
      </c>
      <c r="O116" s="135" t="str">
        <f t="shared" si="87"/>
        <v/>
      </c>
      <c r="P116" s="135" t="str">
        <f t="shared" si="96"/>
        <v/>
      </c>
      <c r="Q116" s="139" t="str">
        <f t="shared" si="97"/>
        <v/>
      </c>
      <c r="R116" s="139" t="str">
        <f t="shared" si="98"/>
        <v/>
      </c>
      <c r="S116" s="139" t="str">
        <f t="shared" si="88"/>
        <v/>
      </c>
      <c r="T116" s="139" t="str">
        <f t="shared" si="93"/>
        <v/>
      </c>
      <c r="U116" s="244" t="str">
        <f t="shared" si="89"/>
        <v/>
      </c>
      <c r="V116" s="139" t="str">
        <f t="shared" si="99"/>
        <v/>
      </c>
      <c r="W116" s="139" t="str">
        <f t="shared" si="100"/>
        <v/>
      </c>
      <c r="X116" s="139" t="str">
        <f t="shared" si="82"/>
        <v/>
      </c>
      <c r="Y116" s="139" t="str">
        <f t="shared" si="101"/>
        <v/>
      </c>
      <c r="Z116" s="135" t="str">
        <f t="shared" si="83"/>
        <v/>
      </c>
      <c r="AA116" s="242" t="str">
        <f t="shared" si="84"/>
        <v/>
      </c>
      <c r="AB116" s="135" t="s">
        <v>40</v>
      </c>
      <c r="AC116" s="242" t="str">
        <f t="shared" si="85"/>
        <v/>
      </c>
      <c r="AD116" s="135"/>
      <c r="AE116" s="135"/>
      <c r="AG116" s="145" t="str">
        <f t="shared" si="102"/>
        <v/>
      </c>
      <c r="AH116" s="145">
        <f t="shared" si="103"/>
        <v>0</v>
      </c>
      <c r="AI116" s="150" t="str">
        <f t="shared" si="104"/>
        <v/>
      </c>
      <c r="AJ116" s="145" t="e">
        <f t="shared" si="105"/>
        <v>#VALUE!</v>
      </c>
      <c r="AK116" s="145" t="e">
        <f t="shared" si="90"/>
        <v>#VALUE!</v>
      </c>
      <c r="AL116" s="145">
        <f t="shared" si="106"/>
        <v>23955</v>
      </c>
      <c r="AM116" s="143" t="e">
        <f t="shared" si="107"/>
        <v>#VALUE!</v>
      </c>
      <c r="AN116" s="143" t="e">
        <f t="shared" si="108"/>
        <v>#VALUE!</v>
      </c>
      <c r="AO116" s="143" t="e">
        <f t="shared" si="109"/>
        <v>#VALUE!</v>
      </c>
      <c r="AP116" s="143">
        <f t="shared" si="110"/>
        <v>0</v>
      </c>
      <c r="AQ116" s="143">
        <f t="shared" si="111"/>
        <v>1</v>
      </c>
      <c r="AR116" s="143">
        <f t="shared" si="112"/>
        <v>1900</v>
      </c>
      <c r="AS116" s="150" t="e">
        <f t="shared" si="113"/>
        <v>#VALUE!</v>
      </c>
      <c r="AT116" s="143">
        <f t="shared" si="114"/>
        <v>2</v>
      </c>
      <c r="AU116" s="143" t="e">
        <f t="shared" si="91"/>
        <v>#VALUE!</v>
      </c>
      <c r="AV116" s="143">
        <f>IF(YEAR(AH116)&lt;='Regelaltersgrenze GRV'!$B$8,'Regelaltersgrenze GRV'!$E$8,IF(YEAR(AH116)&lt;='Regelaltersgrenze GRV'!$B$9,'Regelaltersgrenze GRV'!$E$9,IF(YEAR(AH116)&lt;='Regelaltersgrenze GRV'!$B$10,'Regelaltersgrenze GRV'!$E$10,IF(YEAR(AH116)&lt;='Regelaltersgrenze GRV'!$B$11,'Regelaltersgrenze GRV'!$E$11,IF(YEAR(AH116)&lt;='Regelaltersgrenze GRV'!$B$12,'Regelaltersgrenze GRV'!$E$12,IF(YEAR(AH116)&lt;='Regelaltersgrenze GRV'!$B$13,'Regelaltersgrenze GRV'!$E$13,IF(YEAR(AH116)&lt;='Regelaltersgrenze GRV'!$B$14,'Regelaltersgrenze GRV'!$E$14,IF(YEAR(AH116)&lt;='Regelaltersgrenze GRV'!$B$15,'Regelaltersgrenze GRV'!$E$15,IF(YEAR(AH116)&lt;='Regelaltersgrenze GRV'!$B$16,'Regelaltersgrenze GRV'!$E$16,IF(YEAR(AH116)&lt;='Regelaltersgrenze GRV'!$B$17,'Regelaltersgrenze GRV'!$E$17,IF(YEAR(AH116)&lt;='Regelaltersgrenze GRV'!$B$18,'Regelaltersgrenze GRV'!$E$18,'Regelaltersgrenze GRV'!$E$19)))))))))))</f>
        <v>787</v>
      </c>
      <c r="AW116" s="145">
        <f t="shared" si="115"/>
        <v>23954</v>
      </c>
      <c r="AX116" s="143">
        <f t="shared" si="92"/>
        <v>31</v>
      </c>
      <c r="AY116" s="143">
        <f t="shared" si="116"/>
        <v>7</v>
      </c>
      <c r="AZ116" s="143">
        <f t="shared" si="117"/>
        <v>1965</v>
      </c>
      <c r="BA116" s="143">
        <v>1</v>
      </c>
      <c r="BB116" s="143">
        <f t="shared" si="118"/>
        <v>8</v>
      </c>
      <c r="BC116" s="143">
        <f t="shared" si="94"/>
        <v>1965</v>
      </c>
    </row>
    <row r="117" spans="1:55" s="131" customFormat="1" x14ac:dyDescent="0.25">
      <c r="A117" s="131">
        <v>78</v>
      </c>
      <c r="B117" s="139"/>
      <c r="C117" s="139"/>
      <c r="D117" s="139"/>
      <c r="E117" s="139"/>
      <c r="F117" s="139"/>
      <c r="G117" s="139"/>
      <c r="H117" s="140"/>
      <c r="I117" s="139" t="s">
        <v>40</v>
      </c>
      <c r="J117" s="135" t="s">
        <v>40</v>
      </c>
      <c r="K117" s="135" t="str">
        <f t="shared" si="95"/>
        <v/>
      </c>
      <c r="L117" s="139" t="str">
        <f t="shared" si="119"/>
        <v/>
      </c>
      <c r="M117" s="140" t="str">
        <f t="shared" si="120"/>
        <v/>
      </c>
      <c r="N117" s="139" t="str">
        <f t="shared" si="86"/>
        <v/>
      </c>
      <c r="O117" s="135" t="str">
        <f t="shared" si="87"/>
        <v/>
      </c>
      <c r="P117" s="135" t="str">
        <f t="shared" si="96"/>
        <v/>
      </c>
      <c r="Q117" s="139" t="str">
        <f t="shared" si="97"/>
        <v/>
      </c>
      <c r="R117" s="139" t="str">
        <f t="shared" si="98"/>
        <v/>
      </c>
      <c r="S117" s="139" t="str">
        <f t="shared" si="88"/>
        <v/>
      </c>
      <c r="T117" s="139" t="str">
        <f t="shared" si="93"/>
        <v/>
      </c>
      <c r="U117" s="244" t="str">
        <f t="shared" si="89"/>
        <v/>
      </c>
      <c r="V117" s="139" t="str">
        <f t="shared" si="99"/>
        <v/>
      </c>
      <c r="W117" s="139" t="str">
        <f t="shared" si="100"/>
        <v/>
      </c>
      <c r="X117" s="139" t="str">
        <f t="shared" si="82"/>
        <v/>
      </c>
      <c r="Y117" s="139" t="str">
        <f t="shared" si="101"/>
        <v/>
      </c>
      <c r="Z117" s="135" t="str">
        <f t="shared" si="83"/>
        <v/>
      </c>
      <c r="AA117" s="242" t="str">
        <f t="shared" si="84"/>
        <v/>
      </c>
      <c r="AB117" s="135" t="s">
        <v>40</v>
      </c>
      <c r="AC117" s="242" t="str">
        <f t="shared" si="85"/>
        <v/>
      </c>
      <c r="AD117" s="135"/>
      <c r="AE117" s="135"/>
      <c r="AG117" s="145" t="str">
        <f t="shared" si="102"/>
        <v/>
      </c>
      <c r="AH117" s="145">
        <f t="shared" si="103"/>
        <v>0</v>
      </c>
      <c r="AI117" s="150" t="str">
        <f t="shared" si="104"/>
        <v/>
      </c>
      <c r="AJ117" s="145" t="e">
        <f t="shared" si="105"/>
        <v>#VALUE!</v>
      </c>
      <c r="AK117" s="145" t="e">
        <f t="shared" si="90"/>
        <v>#VALUE!</v>
      </c>
      <c r="AL117" s="145">
        <f t="shared" si="106"/>
        <v>23955</v>
      </c>
      <c r="AM117" s="143" t="e">
        <f t="shared" si="107"/>
        <v>#VALUE!</v>
      </c>
      <c r="AN117" s="143" t="e">
        <f t="shared" si="108"/>
        <v>#VALUE!</v>
      </c>
      <c r="AO117" s="143" t="e">
        <f t="shared" si="109"/>
        <v>#VALUE!</v>
      </c>
      <c r="AP117" s="143">
        <f t="shared" si="110"/>
        <v>0</v>
      </c>
      <c r="AQ117" s="143">
        <f t="shared" si="111"/>
        <v>1</v>
      </c>
      <c r="AR117" s="143">
        <f t="shared" si="112"/>
        <v>1900</v>
      </c>
      <c r="AS117" s="150" t="e">
        <f t="shared" si="113"/>
        <v>#VALUE!</v>
      </c>
      <c r="AT117" s="143">
        <f t="shared" si="114"/>
        <v>2</v>
      </c>
      <c r="AU117" s="143" t="e">
        <f t="shared" si="91"/>
        <v>#VALUE!</v>
      </c>
      <c r="AV117" s="143">
        <f>IF(YEAR(AH117)&lt;='Regelaltersgrenze GRV'!$B$8,'Regelaltersgrenze GRV'!$E$8,IF(YEAR(AH117)&lt;='Regelaltersgrenze GRV'!$B$9,'Regelaltersgrenze GRV'!$E$9,IF(YEAR(AH117)&lt;='Regelaltersgrenze GRV'!$B$10,'Regelaltersgrenze GRV'!$E$10,IF(YEAR(AH117)&lt;='Regelaltersgrenze GRV'!$B$11,'Regelaltersgrenze GRV'!$E$11,IF(YEAR(AH117)&lt;='Regelaltersgrenze GRV'!$B$12,'Regelaltersgrenze GRV'!$E$12,IF(YEAR(AH117)&lt;='Regelaltersgrenze GRV'!$B$13,'Regelaltersgrenze GRV'!$E$13,IF(YEAR(AH117)&lt;='Regelaltersgrenze GRV'!$B$14,'Regelaltersgrenze GRV'!$E$14,IF(YEAR(AH117)&lt;='Regelaltersgrenze GRV'!$B$15,'Regelaltersgrenze GRV'!$E$15,IF(YEAR(AH117)&lt;='Regelaltersgrenze GRV'!$B$16,'Regelaltersgrenze GRV'!$E$16,IF(YEAR(AH117)&lt;='Regelaltersgrenze GRV'!$B$17,'Regelaltersgrenze GRV'!$E$17,IF(YEAR(AH117)&lt;='Regelaltersgrenze GRV'!$B$18,'Regelaltersgrenze GRV'!$E$18,'Regelaltersgrenze GRV'!$E$19)))))))))))</f>
        <v>787</v>
      </c>
      <c r="AW117" s="145">
        <f t="shared" si="115"/>
        <v>23954</v>
      </c>
      <c r="AX117" s="143">
        <f t="shared" si="92"/>
        <v>31</v>
      </c>
      <c r="AY117" s="143">
        <f t="shared" si="116"/>
        <v>7</v>
      </c>
      <c r="AZ117" s="143">
        <f t="shared" si="117"/>
        <v>1965</v>
      </c>
      <c r="BA117" s="143">
        <v>1</v>
      </c>
      <c r="BB117" s="143">
        <f t="shared" si="118"/>
        <v>8</v>
      </c>
      <c r="BC117" s="143">
        <f t="shared" si="94"/>
        <v>1965</v>
      </c>
    </row>
    <row r="118" spans="1:55" s="131" customFormat="1" x14ac:dyDescent="0.25">
      <c r="A118" s="131">
        <v>79</v>
      </c>
      <c r="B118" s="139"/>
      <c r="C118" s="139"/>
      <c r="D118" s="139"/>
      <c r="E118" s="139"/>
      <c r="F118" s="139"/>
      <c r="G118" s="139"/>
      <c r="H118" s="140"/>
      <c r="I118" s="139" t="s">
        <v>40</v>
      </c>
      <c r="J118" s="135" t="s">
        <v>40</v>
      </c>
      <c r="K118" s="135" t="str">
        <f t="shared" si="95"/>
        <v/>
      </c>
      <c r="L118" s="139" t="str">
        <f t="shared" si="119"/>
        <v/>
      </c>
      <c r="M118" s="140" t="str">
        <f t="shared" si="120"/>
        <v/>
      </c>
      <c r="N118" s="139" t="str">
        <f t="shared" si="86"/>
        <v/>
      </c>
      <c r="O118" s="135" t="str">
        <f t="shared" si="87"/>
        <v/>
      </c>
      <c r="P118" s="135" t="str">
        <f t="shared" si="96"/>
        <v/>
      </c>
      <c r="Q118" s="139" t="str">
        <f t="shared" si="97"/>
        <v/>
      </c>
      <c r="R118" s="139" t="str">
        <f t="shared" si="98"/>
        <v/>
      </c>
      <c r="S118" s="139" t="str">
        <f t="shared" si="88"/>
        <v/>
      </c>
      <c r="T118" s="139" t="str">
        <f t="shared" si="93"/>
        <v/>
      </c>
      <c r="U118" s="244" t="str">
        <f t="shared" si="89"/>
        <v/>
      </c>
      <c r="V118" s="139" t="str">
        <f t="shared" si="99"/>
        <v/>
      </c>
      <c r="W118" s="139" t="str">
        <f t="shared" si="100"/>
        <v/>
      </c>
      <c r="X118" s="139" t="str">
        <f t="shared" si="82"/>
        <v/>
      </c>
      <c r="Y118" s="139" t="str">
        <f t="shared" si="101"/>
        <v/>
      </c>
      <c r="Z118" s="135" t="str">
        <f t="shared" si="83"/>
        <v/>
      </c>
      <c r="AA118" s="242" t="str">
        <f t="shared" si="84"/>
        <v/>
      </c>
      <c r="AB118" s="135" t="s">
        <v>40</v>
      </c>
      <c r="AC118" s="242" t="str">
        <f t="shared" si="85"/>
        <v/>
      </c>
      <c r="AD118" s="135"/>
      <c r="AE118" s="135"/>
      <c r="AG118" s="145" t="str">
        <f t="shared" si="102"/>
        <v/>
      </c>
      <c r="AH118" s="145">
        <f t="shared" si="103"/>
        <v>0</v>
      </c>
      <c r="AI118" s="150" t="str">
        <f t="shared" si="104"/>
        <v/>
      </c>
      <c r="AJ118" s="145" t="e">
        <f t="shared" si="105"/>
        <v>#VALUE!</v>
      </c>
      <c r="AK118" s="145" t="e">
        <f t="shared" si="90"/>
        <v>#VALUE!</v>
      </c>
      <c r="AL118" s="145">
        <f t="shared" si="106"/>
        <v>23955</v>
      </c>
      <c r="AM118" s="143" t="e">
        <f t="shared" si="107"/>
        <v>#VALUE!</v>
      </c>
      <c r="AN118" s="143" t="e">
        <f t="shared" si="108"/>
        <v>#VALUE!</v>
      </c>
      <c r="AO118" s="143" t="e">
        <f t="shared" si="109"/>
        <v>#VALUE!</v>
      </c>
      <c r="AP118" s="143">
        <f t="shared" si="110"/>
        <v>0</v>
      </c>
      <c r="AQ118" s="143">
        <f t="shared" si="111"/>
        <v>1</v>
      </c>
      <c r="AR118" s="143">
        <f t="shared" si="112"/>
        <v>1900</v>
      </c>
      <c r="AS118" s="150" t="e">
        <f t="shared" si="113"/>
        <v>#VALUE!</v>
      </c>
      <c r="AT118" s="143">
        <f t="shared" si="114"/>
        <v>2</v>
      </c>
      <c r="AU118" s="143" t="e">
        <f t="shared" si="91"/>
        <v>#VALUE!</v>
      </c>
      <c r="AV118" s="143">
        <f>IF(YEAR(AH118)&lt;='Regelaltersgrenze GRV'!$B$8,'Regelaltersgrenze GRV'!$E$8,IF(YEAR(AH118)&lt;='Regelaltersgrenze GRV'!$B$9,'Regelaltersgrenze GRV'!$E$9,IF(YEAR(AH118)&lt;='Regelaltersgrenze GRV'!$B$10,'Regelaltersgrenze GRV'!$E$10,IF(YEAR(AH118)&lt;='Regelaltersgrenze GRV'!$B$11,'Regelaltersgrenze GRV'!$E$11,IF(YEAR(AH118)&lt;='Regelaltersgrenze GRV'!$B$12,'Regelaltersgrenze GRV'!$E$12,IF(YEAR(AH118)&lt;='Regelaltersgrenze GRV'!$B$13,'Regelaltersgrenze GRV'!$E$13,IF(YEAR(AH118)&lt;='Regelaltersgrenze GRV'!$B$14,'Regelaltersgrenze GRV'!$E$14,IF(YEAR(AH118)&lt;='Regelaltersgrenze GRV'!$B$15,'Regelaltersgrenze GRV'!$E$15,IF(YEAR(AH118)&lt;='Regelaltersgrenze GRV'!$B$16,'Regelaltersgrenze GRV'!$E$16,IF(YEAR(AH118)&lt;='Regelaltersgrenze GRV'!$B$17,'Regelaltersgrenze GRV'!$E$17,IF(YEAR(AH118)&lt;='Regelaltersgrenze GRV'!$B$18,'Regelaltersgrenze GRV'!$E$18,'Regelaltersgrenze GRV'!$E$19)))))))))))</f>
        <v>787</v>
      </c>
      <c r="AW118" s="145">
        <f t="shared" si="115"/>
        <v>23954</v>
      </c>
      <c r="AX118" s="143">
        <f t="shared" si="92"/>
        <v>31</v>
      </c>
      <c r="AY118" s="143">
        <f t="shared" si="116"/>
        <v>7</v>
      </c>
      <c r="AZ118" s="143">
        <f t="shared" si="117"/>
        <v>1965</v>
      </c>
      <c r="BA118" s="143">
        <v>1</v>
      </c>
      <c r="BB118" s="143">
        <f t="shared" si="118"/>
        <v>8</v>
      </c>
      <c r="BC118" s="143">
        <f t="shared" si="94"/>
        <v>1965</v>
      </c>
    </row>
    <row r="119" spans="1:55" s="131" customFormat="1" x14ac:dyDescent="0.25">
      <c r="A119" s="131">
        <v>80</v>
      </c>
      <c r="B119" s="139"/>
      <c r="C119" s="139"/>
      <c r="D119" s="139"/>
      <c r="E119" s="139"/>
      <c r="F119" s="139"/>
      <c r="G119" s="139"/>
      <c r="H119" s="140"/>
      <c r="I119" s="139" t="s">
        <v>40</v>
      </c>
      <c r="J119" s="135" t="s">
        <v>40</v>
      </c>
      <c r="K119" s="135" t="str">
        <f t="shared" si="95"/>
        <v/>
      </c>
      <c r="L119" s="139" t="str">
        <f t="shared" si="119"/>
        <v/>
      </c>
      <c r="M119" s="140" t="str">
        <f t="shared" si="120"/>
        <v/>
      </c>
      <c r="N119" s="139" t="str">
        <f t="shared" si="86"/>
        <v/>
      </c>
      <c r="O119" s="135" t="str">
        <f t="shared" si="87"/>
        <v/>
      </c>
      <c r="P119" s="135" t="str">
        <f t="shared" si="96"/>
        <v/>
      </c>
      <c r="Q119" s="139" t="str">
        <f t="shared" si="97"/>
        <v/>
      </c>
      <c r="R119" s="139" t="str">
        <f t="shared" si="98"/>
        <v/>
      </c>
      <c r="S119" s="139" t="str">
        <f t="shared" si="88"/>
        <v/>
      </c>
      <c r="T119" s="139" t="str">
        <f t="shared" si="93"/>
        <v/>
      </c>
      <c r="U119" s="244" t="str">
        <f t="shared" si="89"/>
        <v/>
      </c>
      <c r="V119" s="139" t="str">
        <f t="shared" si="99"/>
        <v/>
      </c>
      <c r="W119" s="139" t="str">
        <f t="shared" si="100"/>
        <v/>
      </c>
      <c r="X119" s="139" t="str">
        <f t="shared" si="82"/>
        <v/>
      </c>
      <c r="Y119" s="139" t="str">
        <f t="shared" si="101"/>
        <v/>
      </c>
      <c r="Z119" s="135" t="str">
        <f t="shared" si="83"/>
        <v/>
      </c>
      <c r="AA119" s="242" t="str">
        <f t="shared" si="84"/>
        <v/>
      </c>
      <c r="AB119" s="135" t="s">
        <v>40</v>
      </c>
      <c r="AC119" s="242" t="str">
        <f t="shared" si="85"/>
        <v/>
      </c>
      <c r="AD119" s="135"/>
      <c r="AE119" s="135"/>
      <c r="AG119" s="145" t="str">
        <f t="shared" si="102"/>
        <v/>
      </c>
      <c r="AH119" s="145">
        <f t="shared" si="103"/>
        <v>0</v>
      </c>
      <c r="AI119" s="150" t="str">
        <f t="shared" si="104"/>
        <v/>
      </c>
      <c r="AJ119" s="145" t="e">
        <f t="shared" si="105"/>
        <v>#VALUE!</v>
      </c>
      <c r="AK119" s="145" t="e">
        <f t="shared" si="90"/>
        <v>#VALUE!</v>
      </c>
      <c r="AL119" s="145">
        <f t="shared" si="106"/>
        <v>23955</v>
      </c>
      <c r="AM119" s="143" t="e">
        <f t="shared" si="107"/>
        <v>#VALUE!</v>
      </c>
      <c r="AN119" s="143" t="e">
        <f t="shared" si="108"/>
        <v>#VALUE!</v>
      </c>
      <c r="AO119" s="143" t="e">
        <f t="shared" si="109"/>
        <v>#VALUE!</v>
      </c>
      <c r="AP119" s="143">
        <f t="shared" si="110"/>
        <v>0</v>
      </c>
      <c r="AQ119" s="143">
        <f t="shared" si="111"/>
        <v>1</v>
      </c>
      <c r="AR119" s="143">
        <f t="shared" si="112"/>
        <v>1900</v>
      </c>
      <c r="AS119" s="150" t="e">
        <f t="shared" si="113"/>
        <v>#VALUE!</v>
      </c>
      <c r="AT119" s="143">
        <f t="shared" si="114"/>
        <v>2</v>
      </c>
      <c r="AU119" s="143" t="e">
        <f t="shared" si="91"/>
        <v>#VALUE!</v>
      </c>
      <c r="AV119" s="143">
        <f>IF(YEAR(AH119)&lt;='Regelaltersgrenze GRV'!$B$8,'Regelaltersgrenze GRV'!$E$8,IF(YEAR(AH119)&lt;='Regelaltersgrenze GRV'!$B$9,'Regelaltersgrenze GRV'!$E$9,IF(YEAR(AH119)&lt;='Regelaltersgrenze GRV'!$B$10,'Regelaltersgrenze GRV'!$E$10,IF(YEAR(AH119)&lt;='Regelaltersgrenze GRV'!$B$11,'Regelaltersgrenze GRV'!$E$11,IF(YEAR(AH119)&lt;='Regelaltersgrenze GRV'!$B$12,'Regelaltersgrenze GRV'!$E$12,IF(YEAR(AH119)&lt;='Regelaltersgrenze GRV'!$B$13,'Regelaltersgrenze GRV'!$E$13,IF(YEAR(AH119)&lt;='Regelaltersgrenze GRV'!$B$14,'Regelaltersgrenze GRV'!$E$14,IF(YEAR(AH119)&lt;='Regelaltersgrenze GRV'!$B$15,'Regelaltersgrenze GRV'!$E$15,IF(YEAR(AH119)&lt;='Regelaltersgrenze GRV'!$B$16,'Regelaltersgrenze GRV'!$E$16,IF(YEAR(AH119)&lt;='Regelaltersgrenze GRV'!$B$17,'Regelaltersgrenze GRV'!$E$17,IF(YEAR(AH119)&lt;='Regelaltersgrenze GRV'!$B$18,'Regelaltersgrenze GRV'!$E$18,'Regelaltersgrenze GRV'!$E$19)))))))))))</f>
        <v>787</v>
      </c>
      <c r="AW119" s="145">
        <f t="shared" si="115"/>
        <v>23954</v>
      </c>
      <c r="AX119" s="143">
        <f t="shared" si="92"/>
        <v>31</v>
      </c>
      <c r="AY119" s="143">
        <f t="shared" si="116"/>
        <v>7</v>
      </c>
      <c r="AZ119" s="143">
        <f t="shared" si="117"/>
        <v>1965</v>
      </c>
      <c r="BA119" s="143">
        <v>1</v>
      </c>
      <c r="BB119" s="143">
        <f t="shared" si="118"/>
        <v>8</v>
      </c>
      <c r="BC119" s="143">
        <f t="shared" si="94"/>
        <v>1965</v>
      </c>
    </row>
    <row r="120" spans="1:55" s="131" customFormat="1" x14ac:dyDescent="0.25">
      <c r="A120" s="131">
        <v>81</v>
      </c>
      <c r="B120" s="139"/>
      <c r="C120" s="139"/>
      <c r="D120" s="139"/>
      <c r="E120" s="139"/>
      <c r="F120" s="139"/>
      <c r="G120" s="139"/>
      <c r="H120" s="140"/>
      <c r="I120" s="139" t="s">
        <v>40</v>
      </c>
      <c r="J120" s="135" t="s">
        <v>40</v>
      </c>
      <c r="K120" s="135" t="str">
        <f t="shared" si="95"/>
        <v/>
      </c>
      <c r="L120" s="139" t="str">
        <f t="shared" si="119"/>
        <v/>
      </c>
      <c r="M120" s="140" t="str">
        <f t="shared" si="120"/>
        <v/>
      </c>
      <c r="N120" s="139" t="str">
        <f t="shared" si="86"/>
        <v/>
      </c>
      <c r="O120" s="135" t="str">
        <f t="shared" si="87"/>
        <v/>
      </c>
      <c r="P120" s="135" t="str">
        <f t="shared" si="96"/>
        <v/>
      </c>
      <c r="Q120" s="139" t="str">
        <f t="shared" si="97"/>
        <v/>
      </c>
      <c r="R120" s="139" t="str">
        <f t="shared" si="98"/>
        <v/>
      </c>
      <c r="S120" s="139" t="str">
        <f t="shared" si="88"/>
        <v/>
      </c>
      <c r="T120" s="139" t="str">
        <f t="shared" si="93"/>
        <v/>
      </c>
      <c r="U120" s="244" t="str">
        <f t="shared" si="89"/>
        <v/>
      </c>
      <c r="V120" s="139" t="str">
        <f t="shared" si="99"/>
        <v/>
      </c>
      <c r="W120" s="139" t="str">
        <f t="shared" si="100"/>
        <v/>
      </c>
      <c r="X120" s="139" t="str">
        <f t="shared" si="82"/>
        <v/>
      </c>
      <c r="Y120" s="139" t="str">
        <f t="shared" si="101"/>
        <v/>
      </c>
      <c r="Z120" s="135" t="str">
        <f t="shared" si="83"/>
        <v/>
      </c>
      <c r="AA120" s="242" t="str">
        <f t="shared" si="84"/>
        <v/>
      </c>
      <c r="AB120" s="135" t="s">
        <v>40</v>
      </c>
      <c r="AC120" s="242" t="str">
        <f t="shared" si="85"/>
        <v/>
      </c>
      <c r="AD120" s="135"/>
      <c r="AE120" s="135"/>
      <c r="AG120" s="145" t="str">
        <f t="shared" si="102"/>
        <v/>
      </c>
      <c r="AH120" s="145">
        <f t="shared" si="103"/>
        <v>0</v>
      </c>
      <c r="AI120" s="150" t="str">
        <f t="shared" si="104"/>
        <v/>
      </c>
      <c r="AJ120" s="145" t="e">
        <f t="shared" si="105"/>
        <v>#VALUE!</v>
      </c>
      <c r="AK120" s="145" t="e">
        <f t="shared" si="90"/>
        <v>#VALUE!</v>
      </c>
      <c r="AL120" s="145">
        <f t="shared" si="106"/>
        <v>23955</v>
      </c>
      <c r="AM120" s="143" t="e">
        <f t="shared" si="107"/>
        <v>#VALUE!</v>
      </c>
      <c r="AN120" s="143" t="e">
        <f t="shared" si="108"/>
        <v>#VALUE!</v>
      </c>
      <c r="AO120" s="143" t="e">
        <f t="shared" si="109"/>
        <v>#VALUE!</v>
      </c>
      <c r="AP120" s="143">
        <f t="shared" si="110"/>
        <v>0</v>
      </c>
      <c r="AQ120" s="143">
        <f t="shared" si="111"/>
        <v>1</v>
      </c>
      <c r="AR120" s="143">
        <f t="shared" si="112"/>
        <v>1900</v>
      </c>
      <c r="AS120" s="150" t="e">
        <f t="shared" si="113"/>
        <v>#VALUE!</v>
      </c>
      <c r="AT120" s="143">
        <f t="shared" si="114"/>
        <v>2</v>
      </c>
      <c r="AU120" s="143" t="e">
        <f t="shared" si="91"/>
        <v>#VALUE!</v>
      </c>
      <c r="AV120" s="143">
        <f>IF(YEAR(AH120)&lt;='Regelaltersgrenze GRV'!$B$8,'Regelaltersgrenze GRV'!$E$8,IF(YEAR(AH120)&lt;='Regelaltersgrenze GRV'!$B$9,'Regelaltersgrenze GRV'!$E$9,IF(YEAR(AH120)&lt;='Regelaltersgrenze GRV'!$B$10,'Regelaltersgrenze GRV'!$E$10,IF(YEAR(AH120)&lt;='Regelaltersgrenze GRV'!$B$11,'Regelaltersgrenze GRV'!$E$11,IF(YEAR(AH120)&lt;='Regelaltersgrenze GRV'!$B$12,'Regelaltersgrenze GRV'!$E$12,IF(YEAR(AH120)&lt;='Regelaltersgrenze GRV'!$B$13,'Regelaltersgrenze GRV'!$E$13,IF(YEAR(AH120)&lt;='Regelaltersgrenze GRV'!$B$14,'Regelaltersgrenze GRV'!$E$14,IF(YEAR(AH120)&lt;='Regelaltersgrenze GRV'!$B$15,'Regelaltersgrenze GRV'!$E$15,IF(YEAR(AH120)&lt;='Regelaltersgrenze GRV'!$B$16,'Regelaltersgrenze GRV'!$E$16,IF(YEAR(AH120)&lt;='Regelaltersgrenze GRV'!$B$17,'Regelaltersgrenze GRV'!$E$17,IF(YEAR(AH120)&lt;='Regelaltersgrenze GRV'!$B$18,'Regelaltersgrenze GRV'!$E$18,'Regelaltersgrenze GRV'!$E$19)))))))))))</f>
        <v>787</v>
      </c>
      <c r="AW120" s="145">
        <f t="shared" si="115"/>
        <v>23954</v>
      </c>
      <c r="AX120" s="143">
        <f t="shared" si="92"/>
        <v>31</v>
      </c>
      <c r="AY120" s="143">
        <f t="shared" si="116"/>
        <v>7</v>
      </c>
      <c r="AZ120" s="143">
        <f t="shared" si="117"/>
        <v>1965</v>
      </c>
      <c r="BA120" s="143">
        <v>1</v>
      </c>
      <c r="BB120" s="143">
        <f t="shared" si="118"/>
        <v>8</v>
      </c>
      <c r="BC120" s="143">
        <f t="shared" si="94"/>
        <v>1965</v>
      </c>
    </row>
    <row r="121" spans="1:55" s="131" customFormat="1" x14ac:dyDescent="0.25">
      <c r="A121" s="131">
        <v>82</v>
      </c>
      <c r="B121" s="139"/>
      <c r="C121" s="139"/>
      <c r="D121" s="139"/>
      <c r="E121" s="139"/>
      <c r="F121" s="139"/>
      <c r="G121" s="139"/>
      <c r="H121" s="140"/>
      <c r="I121" s="139" t="s">
        <v>40</v>
      </c>
      <c r="J121" s="135" t="s">
        <v>40</v>
      </c>
      <c r="K121" s="135" t="str">
        <f t="shared" si="95"/>
        <v/>
      </c>
      <c r="L121" s="139" t="str">
        <f t="shared" si="119"/>
        <v/>
      </c>
      <c r="M121" s="140" t="str">
        <f t="shared" si="120"/>
        <v/>
      </c>
      <c r="N121" s="139" t="str">
        <f t="shared" si="86"/>
        <v/>
      </c>
      <c r="O121" s="135" t="str">
        <f t="shared" si="87"/>
        <v/>
      </c>
      <c r="P121" s="135" t="str">
        <f t="shared" si="96"/>
        <v/>
      </c>
      <c r="Q121" s="139" t="str">
        <f t="shared" si="97"/>
        <v/>
      </c>
      <c r="R121" s="139" t="str">
        <f t="shared" si="98"/>
        <v/>
      </c>
      <c r="S121" s="139" t="str">
        <f t="shared" si="88"/>
        <v/>
      </c>
      <c r="T121" s="139" t="str">
        <f t="shared" si="93"/>
        <v/>
      </c>
      <c r="U121" s="244" t="str">
        <f t="shared" si="89"/>
        <v/>
      </c>
      <c r="V121" s="139" t="str">
        <f t="shared" si="99"/>
        <v/>
      </c>
      <c r="W121" s="139" t="str">
        <f t="shared" si="100"/>
        <v/>
      </c>
      <c r="X121" s="139" t="str">
        <f t="shared" si="82"/>
        <v/>
      </c>
      <c r="Y121" s="139" t="str">
        <f t="shared" si="101"/>
        <v/>
      </c>
      <c r="Z121" s="135" t="str">
        <f t="shared" si="83"/>
        <v/>
      </c>
      <c r="AA121" s="242" t="str">
        <f t="shared" si="84"/>
        <v/>
      </c>
      <c r="AB121" s="135" t="s">
        <v>40</v>
      </c>
      <c r="AC121" s="242" t="str">
        <f t="shared" si="85"/>
        <v/>
      </c>
      <c r="AD121" s="135"/>
      <c r="AE121" s="135"/>
      <c r="AG121" s="145" t="str">
        <f t="shared" si="102"/>
        <v/>
      </c>
      <c r="AH121" s="145">
        <f t="shared" si="103"/>
        <v>0</v>
      </c>
      <c r="AI121" s="150" t="str">
        <f t="shared" si="104"/>
        <v/>
      </c>
      <c r="AJ121" s="145" t="e">
        <f t="shared" si="105"/>
        <v>#VALUE!</v>
      </c>
      <c r="AK121" s="145" t="e">
        <f t="shared" si="90"/>
        <v>#VALUE!</v>
      </c>
      <c r="AL121" s="145">
        <f t="shared" si="106"/>
        <v>23955</v>
      </c>
      <c r="AM121" s="143" t="e">
        <f t="shared" si="107"/>
        <v>#VALUE!</v>
      </c>
      <c r="AN121" s="143" t="e">
        <f t="shared" si="108"/>
        <v>#VALUE!</v>
      </c>
      <c r="AO121" s="143" t="e">
        <f t="shared" si="109"/>
        <v>#VALUE!</v>
      </c>
      <c r="AP121" s="143">
        <f t="shared" si="110"/>
        <v>0</v>
      </c>
      <c r="AQ121" s="143">
        <f t="shared" si="111"/>
        <v>1</v>
      </c>
      <c r="AR121" s="143">
        <f t="shared" si="112"/>
        <v>1900</v>
      </c>
      <c r="AS121" s="150" t="e">
        <f t="shared" si="113"/>
        <v>#VALUE!</v>
      </c>
      <c r="AT121" s="143">
        <f t="shared" si="114"/>
        <v>2</v>
      </c>
      <c r="AU121" s="143" t="e">
        <f t="shared" si="91"/>
        <v>#VALUE!</v>
      </c>
      <c r="AV121" s="143">
        <f>IF(YEAR(AH121)&lt;='Regelaltersgrenze GRV'!$B$8,'Regelaltersgrenze GRV'!$E$8,IF(YEAR(AH121)&lt;='Regelaltersgrenze GRV'!$B$9,'Regelaltersgrenze GRV'!$E$9,IF(YEAR(AH121)&lt;='Regelaltersgrenze GRV'!$B$10,'Regelaltersgrenze GRV'!$E$10,IF(YEAR(AH121)&lt;='Regelaltersgrenze GRV'!$B$11,'Regelaltersgrenze GRV'!$E$11,IF(YEAR(AH121)&lt;='Regelaltersgrenze GRV'!$B$12,'Regelaltersgrenze GRV'!$E$12,IF(YEAR(AH121)&lt;='Regelaltersgrenze GRV'!$B$13,'Regelaltersgrenze GRV'!$E$13,IF(YEAR(AH121)&lt;='Regelaltersgrenze GRV'!$B$14,'Regelaltersgrenze GRV'!$E$14,IF(YEAR(AH121)&lt;='Regelaltersgrenze GRV'!$B$15,'Regelaltersgrenze GRV'!$E$15,IF(YEAR(AH121)&lt;='Regelaltersgrenze GRV'!$B$16,'Regelaltersgrenze GRV'!$E$16,IF(YEAR(AH121)&lt;='Regelaltersgrenze GRV'!$B$17,'Regelaltersgrenze GRV'!$E$17,IF(YEAR(AH121)&lt;='Regelaltersgrenze GRV'!$B$18,'Regelaltersgrenze GRV'!$E$18,'Regelaltersgrenze GRV'!$E$19)))))))))))</f>
        <v>787</v>
      </c>
      <c r="AW121" s="145">
        <f t="shared" si="115"/>
        <v>23954</v>
      </c>
      <c r="AX121" s="143">
        <f t="shared" si="92"/>
        <v>31</v>
      </c>
      <c r="AY121" s="143">
        <f t="shared" si="116"/>
        <v>7</v>
      </c>
      <c r="AZ121" s="143">
        <f t="shared" si="117"/>
        <v>1965</v>
      </c>
      <c r="BA121" s="143">
        <v>1</v>
      </c>
      <c r="BB121" s="143">
        <f t="shared" si="118"/>
        <v>8</v>
      </c>
      <c r="BC121" s="143">
        <f t="shared" si="94"/>
        <v>1965</v>
      </c>
    </row>
    <row r="122" spans="1:55" s="131" customFormat="1" x14ac:dyDescent="0.25">
      <c r="A122" s="131">
        <v>83</v>
      </c>
      <c r="B122" s="139"/>
      <c r="C122" s="139"/>
      <c r="D122" s="139"/>
      <c r="E122" s="139"/>
      <c r="F122" s="139"/>
      <c r="G122" s="139"/>
      <c r="H122" s="140"/>
      <c r="I122" s="139" t="s">
        <v>40</v>
      </c>
      <c r="J122" s="135" t="s">
        <v>40</v>
      </c>
      <c r="K122" s="135" t="str">
        <f t="shared" si="95"/>
        <v/>
      </c>
      <c r="L122" s="139" t="str">
        <f t="shared" si="119"/>
        <v/>
      </c>
      <c r="M122" s="140" t="str">
        <f t="shared" si="120"/>
        <v/>
      </c>
      <c r="N122" s="139" t="str">
        <f t="shared" si="86"/>
        <v/>
      </c>
      <c r="O122" s="135" t="str">
        <f t="shared" si="87"/>
        <v/>
      </c>
      <c r="P122" s="135" t="str">
        <f t="shared" si="96"/>
        <v/>
      </c>
      <c r="Q122" s="139" t="str">
        <f t="shared" si="97"/>
        <v/>
      </c>
      <c r="R122" s="139" t="str">
        <f t="shared" si="98"/>
        <v/>
      </c>
      <c r="S122" s="139" t="str">
        <f t="shared" si="88"/>
        <v/>
      </c>
      <c r="T122" s="139" t="str">
        <f t="shared" si="93"/>
        <v/>
      </c>
      <c r="U122" s="244" t="str">
        <f t="shared" si="89"/>
        <v/>
      </c>
      <c r="V122" s="139" t="str">
        <f t="shared" si="99"/>
        <v/>
      </c>
      <c r="W122" s="139" t="str">
        <f t="shared" si="100"/>
        <v/>
      </c>
      <c r="X122" s="139" t="str">
        <f t="shared" si="82"/>
        <v/>
      </c>
      <c r="Y122" s="139" t="str">
        <f t="shared" si="101"/>
        <v/>
      </c>
      <c r="Z122" s="135" t="str">
        <f t="shared" si="83"/>
        <v/>
      </c>
      <c r="AA122" s="242" t="str">
        <f t="shared" si="84"/>
        <v/>
      </c>
      <c r="AB122" s="135" t="s">
        <v>40</v>
      </c>
      <c r="AC122" s="242" t="str">
        <f t="shared" si="85"/>
        <v/>
      </c>
      <c r="AD122" s="135"/>
      <c r="AE122" s="135"/>
      <c r="AG122" s="145" t="str">
        <f t="shared" si="102"/>
        <v/>
      </c>
      <c r="AH122" s="145">
        <f t="shared" si="103"/>
        <v>0</v>
      </c>
      <c r="AI122" s="150" t="str">
        <f t="shared" si="104"/>
        <v/>
      </c>
      <c r="AJ122" s="145" t="e">
        <f t="shared" si="105"/>
        <v>#VALUE!</v>
      </c>
      <c r="AK122" s="145" t="e">
        <f t="shared" si="90"/>
        <v>#VALUE!</v>
      </c>
      <c r="AL122" s="145">
        <f t="shared" si="106"/>
        <v>23955</v>
      </c>
      <c r="AM122" s="143" t="e">
        <f t="shared" si="107"/>
        <v>#VALUE!</v>
      </c>
      <c r="AN122" s="143" t="e">
        <f t="shared" si="108"/>
        <v>#VALUE!</v>
      </c>
      <c r="AO122" s="143" t="e">
        <f t="shared" si="109"/>
        <v>#VALUE!</v>
      </c>
      <c r="AP122" s="143">
        <f t="shared" si="110"/>
        <v>0</v>
      </c>
      <c r="AQ122" s="143">
        <f t="shared" si="111"/>
        <v>1</v>
      </c>
      <c r="AR122" s="143">
        <f t="shared" si="112"/>
        <v>1900</v>
      </c>
      <c r="AS122" s="150" t="e">
        <f t="shared" si="113"/>
        <v>#VALUE!</v>
      </c>
      <c r="AT122" s="143">
        <f t="shared" si="114"/>
        <v>2</v>
      </c>
      <c r="AU122" s="143" t="e">
        <f t="shared" si="91"/>
        <v>#VALUE!</v>
      </c>
      <c r="AV122" s="143">
        <f>IF(YEAR(AH122)&lt;='Regelaltersgrenze GRV'!$B$8,'Regelaltersgrenze GRV'!$E$8,IF(YEAR(AH122)&lt;='Regelaltersgrenze GRV'!$B$9,'Regelaltersgrenze GRV'!$E$9,IF(YEAR(AH122)&lt;='Regelaltersgrenze GRV'!$B$10,'Regelaltersgrenze GRV'!$E$10,IF(YEAR(AH122)&lt;='Regelaltersgrenze GRV'!$B$11,'Regelaltersgrenze GRV'!$E$11,IF(YEAR(AH122)&lt;='Regelaltersgrenze GRV'!$B$12,'Regelaltersgrenze GRV'!$E$12,IF(YEAR(AH122)&lt;='Regelaltersgrenze GRV'!$B$13,'Regelaltersgrenze GRV'!$E$13,IF(YEAR(AH122)&lt;='Regelaltersgrenze GRV'!$B$14,'Regelaltersgrenze GRV'!$E$14,IF(YEAR(AH122)&lt;='Regelaltersgrenze GRV'!$B$15,'Regelaltersgrenze GRV'!$E$15,IF(YEAR(AH122)&lt;='Regelaltersgrenze GRV'!$B$16,'Regelaltersgrenze GRV'!$E$16,IF(YEAR(AH122)&lt;='Regelaltersgrenze GRV'!$B$17,'Regelaltersgrenze GRV'!$E$17,IF(YEAR(AH122)&lt;='Regelaltersgrenze GRV'!$B$18,'Regelaltersgrenze GRV'!$E$18,'Regelaltersgrenze GRV'!$E$19)))))))))))</f>
        <v>787</v>
      </c>
      <c r="AW122" s="145">
        <f t="shared" si="115"/>
        <v>23954</v>
      </c>
      <c r="AX122" s="143">
        <f t="shared" si="92"/>
        <v>31</v>
      </c>
      <c r="AY122" s="143">
        <f t="shared" si="116"/>
        <v>7</v>
      </c>
      <c r="AZ122" s="143">
        <f t="shared" si="117"/>
        <v>1965</v>
      </c>
      <c r="BA122" s="143">
        <v>1</v>
      </c>
      <c r="BB122" s="143">
        <f t="shared" si="118"/>
        <v>8</v>
      </c>
      <c r="BC122" s="143">
        <f t="shared" si="94"/>
        <v>1965</v>
      </c>
    </row>
    <row r="123" spans="1:55" s="131" customFormat="1" x14ac:dyDescent="0.25">
      <c r="A123" s="131">
        <v>84</v>
      </c>
      <c r="B123" s="139"/>
      <c r="C123" s="139"/>
      <c r="D123" s="139"/>
      <c r="E123" s="139"/>
      <c r="F123" s="139"/>
      <c r="G123" s="139"/>
      <c r="H123" s="140"/>
      <c r="I123" s="139" t="s">
        <v>40</v>
      </c>
      <c r="J123" s="135" t="s">
        <v>40</v>
      </c>
      <c r="K123" s="135" t="str">
        <f t="shared" si="95"/>
        <v/>
      </c>
      <c r="L123" s="139" t="str">
        <f t="shared" si="119"/>
        <v/>
      </c>
      <c r="M123" s="140" t="str">
        <f t="shared" si="120"/>
        <v/>
      </c>
      <c r="N123" s="139" t="str">
        <f t="shared" si="86"/>
        <v/>
      </c>
      <c r="O123" s="135" t="str">
        <f t="shared" si="87"/>
        <v/>
      </c>
      <c r="P123" s="135" t="str">
        <f t="shared" si="96"/>
        <v/>
      </c>
      <c r="Q123" s="139" t="str">
        <f t="shared" si="97"/>
        <v/>
      </c>
      <c r="R123" s="139" t="str">
        <f t="shared" si="98"/>
        <v/>
      </c>
      <c r="S123" s="139" t="str">
        <f t="shared" si="88"/>
        <v/>
      </c>
      <c r="T123" s="139" t="str">
        <f t="shared" si="93"/>
        <v/>
      </c>
      <c r="U123" s="244" t="str">
        <f t="shared" si="89"/>
        <v/>
      </c>
      <c r="V123" s="139" t="str">
        <f t="shared" si="99"/>
        <v/>
      </c>
      <c r="W123" s="139" t="str">
        <f t="shared" si="100"/>
        <v/>
      </c>
      <c r="X123" s="139" t="str">
        <f t="shared" si="82"/>
        <v/>
      </c>
      <c r="Y123" s="139" t="str">
        <f t="shared" si="101"/>
        <v/>
      </c>
      <c r="Z123" s="135" t="str">
        <f t="shared" si="83"/>
        <v/>
      </c>
      <c r="AA123" s="242" t="str">
        <f t="shared" si="84"/>
        <v/>
      </c>
      <c r="AB123" s="135" t="s">
        <v>40</v>
      </c>
      <c r="AC123" s="242" t="str">
        <f t="shared" si="85"/>
        <v/>
      </c>
      <c r="AD123" s="135"/>
      <c r="AE123" s="135"/>
      <c r="AG123" s="145" t="str">
        <f t="shared" si="102"/>
        <v/>
      </c>
      <c r="AH123" s="145">
        <f t="shared" si="103"/>
        <v>0</v>
      </c>
      <c r="AI123" s="150" t="str">
        <f t="shared" si="104"/>
        <v/>
      </c>
      <c r="AJ123" s="145" t="e">
        <f t="shared" si="105"/>
        <v>#VALUE!</v>
      </c>
      <c r="AK123" s="145" t="e">
        <f t="shared" si="90"/>
        <v>#VALUE!</v>
      </c>
      <c r="AL123" s="145">
        <f t="shared" si="106"/>
        <v>23955</v>
      </c>
      <c r="AM123" s="143" t="e">
        <f t="shared" si="107"/>
        <v>#VALUE!</v>
      </c>
      <c r="AN123" s="143" t="e">
        <f t="shared" si="108"/>
        <v>#VALUE!</v>
      </c>
      <c r="AO123" s="143" t="e">
        <f t="shared" si="109"/>
        <v>#VALUE!</v>
      </c>
      <c r="AP123" s="143">
        <f t="shared" si="110"/>
        <v>0</v>
      </c>
      <c r="AQ123" s="143">
        <f t="shared" si="111"/>
        <v>1</v>
      </c>
      <c r="AR123" s="143">
        <f t="shared" si="112"/>
        <v>1900</v>
      </c>
      <c r="AS123" s="150" t="e">
        <f t="shared" si="113"/>
        <v>#VALUE!</v>
      </c>
      <c r="AT123" s="143">
        <f t="shared" si="114"/>
        <v>2</v>
      </c>
      <c r="AU123" s="143" t="e">
        <f t="shared" si="91"/>
        <v>#VALUE!</v>
      </c>
      <c r="AV123" s="143">
        <f>IF(YEAR(AH123)&lt;='Regelaltersgrenze GRV'!$B$8,'Regelaltersgrenze GRV'!$E$8,IF(YEAR(AH123)&lt;='Regelaltersgrenze GRV'!$B$9,'Regelaltersgrenze GRV'!$E$9,IF(YEAR(AH123)&lt;='Regelaltersgrenze GRV'!$B$10,'Regelaltersgrenze GRV'!$E$10,IF(YEAR(AH123)&lt;='Regelaltersgrenze GRV'!$B$11,'Regelaltersgrenze GRV'!$E$11,IF(YEAR(AH123)&lt;='Regelaltersgrenze GRV'!$B$12,'Regelaltersgrenze GRV'!$E$12,IF(YEAR(AH123)&lt;='Regelaltersgrenze GRV'!$B$13,'Regelaltersgrenze GRV'!$E$13,IF(YEAR(AH123)&lt;='Regelaltersgrenze GRV'!$B$14,'Regelaltersgrenze GRV'!$E$14,IF(YEAR(AH123)&lt;='Regelaltersgrenze GRV'!$B$15,'Regelaltersgrenze GRV'!$E$15,IF(YEAR(AH123)&lt;='Regelaltersgrenze GRV'!$B$16,'Regelaltersgrenze GRV'!$E$16,IF(YEAR(AH123)&lt;='Regelaltersgrenze GRV'!$B$17,'Regelaltersgrenze GRV'!$E$17,IF(YEAR(AH123)&lt;='Regelaltersgrenze GRV'!$B$18,'Regelaltersgrenze GRV'!$E$18,'Regelaltersgrenze GRV'!$E$19)))))))))))</f>
        <v>787</v>
      </c>
      <c r="AW123" s="145">
        <f t="shared" si="115"/>
        <v>23954</v>
      </c>
      <c r="AX123" s="143">
        <f t="shared" si="92"/>
        <v>31</v>
      </c>
      <c r="AY123" s="143">
        <f t="shared" si="116"/>
        <v>7</v>
      </c>
      <c r="AZ123" s="143">
        <f t="shared" si="117"/>
        <v>1965</v>
      </c>
      <c r="BA123" s="143">
        <v>1</v>
      </c>
      <c r="BB123" s="143">
        <f t="shared" si="118"/>
        <v>8</v>
      </c>
      <c r="BC123" s="143">
        <f t="shared" si="94"/>
        <v>1965</v>
      </c>
    </row>
    <row r="124" spans="1:55" s="131" customFormat="1" x14ac:dyDescent="0.25">
      <c r="A124" s="131">
        <v>85</v>
      </c>
      <c r="B124" s="139"/>
      <c r="C124" s="139"/>
      <c r="D124" s="139"/>
      <c r="E124" s="139"/>
      <c r="F124" s="139"/>
      <c r="G124" s="139"/>
      <c r="H124" s="140"/>
      <c r="I124" s="139" t="s">
        <v>40</v>
      </c>
      <c r="J124" s="135" t="s">
        <v>40</v>
      </c>
      <c r="K124" s="135" t="str">
        <f t="shared" si="95"/>
        <v/>
      </c>
      <c r="L124" s="139" t="str">
        <f t="shared" si="119"/>
        <v/>
      </c>
      <c r="M124" s="140" t="str">
        <f t="shared" si="120"/>
        <v/>
      </c>
      <c r="N124" s="139" t="str">
        <f t="shared" si="86"/>
        <v/>
      </c>
      <c r="O124" s="135" t="str">
        <f t="shared" si="87"/>
        <v/>
      </c>
      <c r="P124" s="135" t="str">
        <f t="shared" si="96"/>
        <v/>
      </c>
      <c r="Q124" s="139" t="str">
        <f t="shared" si="97"/>
        <v/>
      </c>
      <c r="R124" s="139" t="str">
        <f t="shared" si="98"/>
        <v/>
      </c>
      <c r="S124" s="139" t="str">
        <f t="shared" si="88"/>
        <v/>
      </c>
      <c r="T124" s="139" t="str">
        <f t="shared" si="93"/>
        <v/>
      </c>
      <c r="U124" s="244" t="str">
        <f t="shared" si="89"/>
        <v/>
      </c>
      <c r="V124" s="139" t="str">
        <f t="shared" si="99"/>
        <v/>
      </c>
      <c r="W124" s="139" t="str">
        <f t="shared" si="100"/>
        <v/>
      </c>
      <c r="X124" s="139" t="str">
        <f t="shared" si="82"/>
        <v/>
      </c>
      <c r="Y124" s="139" t="str">
        <f t="shared" si="101"/>
        <v/>
      </c>
      <c r="Z124" s="135" t="str">
        <f t="shared" si="83"/>
        <v/>
      </c>
      <c r="AA124" s="242" t="str">
        <f t="shared" si="84"/>
        <v/>
      </c>
      <c r="AB124" s="135" t="s">
        <v>40</v>
      </c>
      <c r="AC124" s="242" t="str">
        <f t="shared" si="85"/>
        <v/>
      </c>
      <c r="AD124" s="135"/>
      <c r="AE124" s="135"/>
      <c r="AG124" s="145" t="str">
        <f t="shared" si="102"/>
        <v/>
      </c>
      <c r="AH124" s="145">
        <f t="shared" si="103"/>
        <v>0</v>
      </c>
      <c r="AI124" s="150" t="str">
        <f t="shared" si="104"/>
        <v/>
      </c>
      <c r="AJ124" s="145" t="e">
        <f t="shared" si="105"/>
        <v>#VALUE!</v>
      </c>
      <c r="AK124" s="145" t="e">
        <f t="shared" si="90"/>
        <v>#VALUE!</v>
      </c>
      <c r="AL124" s="145">
        <f t="shared" si="106"/>
        <v>23955</v>
      </c>
      <c r="AM124" s="143" t="e">
        <f t="shared" si="107"/>
        <v>#VALUE!</v>
      </c>
      <c r="AN124" s="143" t="e">
        <f t="shared" si="108"/>
        <v>#VALUE!</v>
      </c>
      <c r="AO124" s="143" t="e">
        <f t="shared" si="109"/>
        <v>#VALUE!</v>
      </c>
      <c r="AP124" s="143">
        <f t="shared" si="110"/>
        <v>0</v>
      </c>
      <c r="AQ124" s="143">
        <f t="shared" si="111"/>
        <v>1</v>
      </c>
      <c r="AR124" s="143">
        <f t="shared" si="112"/>
        <v>1900</v>
      </c>
      <c r="AS124" s="150" t="e">
        <f t="shared" si="113"/>
        <v>#VALUE!</v>
      </c>
      <c r="AT124" s="143">
        <f t="shared" si="114"/>
        <v>2</v>
      </c>
      <c r="AU124" s="143" t="e">
        <f t="shared" si="91"/>
        <v>#VALUE!</v>
      </c>
      <c r="AV124" s="143">
        <f>IF(YEAR(AH124)&lt;='Regelaltersgrenze GRV'!$B$8,'Regelaltersgrenze GRV'!$E$8,IF(YEAR(AH124)&lt;='Regelaltersgrenze GRV'!$B$9,'Regelaltersgrenze GRV'!$E$9,IF(YEAR(AH124)&lt;='Regelaltersgrenze GRV'!$B$10,'Regelaltersgrenze GRV'!$E$10,IF(YEAR(AH124)&lt;='Regelaltersgrenze GRV'!$B$11,'Regelaltersgrenze GRV'!$E$11,IF(YEAR(AH124)&lt;='Regelaltersgrenze GRV'!$B$12,'Regelaltersgrenze GRV'!$E$12,IF(YEAR(AH124)&lt;='Regelaltersgrenze GRV'!$B$13,'Regelaltersgrenze GRV'!$E$13,IF(YEAR(AH124)&lt;='Regelaltersgrenze GRV'!$B$14,'Regelaltersgrenze GRV'!$E$14,IF(YEAR(AH124)&lt;='Regelaltersgrenze GRV'!$B$15,'Regelaltersgrenze GRV'!$E$15,IF(YEAR(AH124)&lt;='Regelaltersgrenze GRV'!$B$16,'Regelaltersgrenze GRV'!$E$16,IF(YEAR(AH124)&lt;='Regelaltersgrenze GRV'!$B$17,'Regelaltersgrenze GRV'!$E$17,IF(YEAR(AH124)&lt;='Regelaltersgrenze GRV'!$B$18,'Regelaltersgrenze GRV'!$E$18,'Regelaltersgrenze GRV'!$E$19)))))))))))</f>
        <v>787</v>
      </c>
      <c r="AW124" s="145">
        <f t="shared" si="115"/>
        <v>23954</v>
      </c>
      <c r="AX124" s="143">
        <f t="shared" si="92"/>
        <v>31</v>
      </c>
      <c r="AY124" s="143">
        <f t="shared" si="116"/>
        <v>7</v>
      </c>
      <c r="AZ124" s="143">
        <f t="shared" si="117"/>
        <v>1965</v>
      </c>
      <c r="BA124" s="143">
        <v>1</v>
      </c>
      <c r="BB124" s="143">
        <f t="shared" si="118"/>
        <v>8</v>
      </c>
      <c r="BC124" s="143">
        <f t="shared" si="94"/>
        <v>1965</v>
      </c>
    </row>
    <row r="125" spans="1:55" s="131" customFormat="1" x14ac:dyDescent="0.25">
      <c r="A125" s="131">
        <v>86</v>
      </c>
      <c r="B125" s="139"/>
      <c r="C125" s="139"/>
      <c r="D125" s="139"/>
      <c r="E125" s="139"/>
      <c r="F125" s="139"/>
      <c r="G125" s="139"/>
      <c r="H125" s="140"/>
      <c r="I125" s="139" t="s">
        <v>40</v>
      </c>
      <c r="J125" s="135" t="s">
        <v>40</v>
      </c>
      <c r="K125" s="135" t="str">
        <f t="shared" si="95"/>
        <v/>
      </c>
      <c r="L125" s="139" t="str">
        <f t="shared" si="119"/>
        <v/>
      </c>
      <c r="M125" s="140" t="str">
        <f t="shared" si="120"/>
        <v/>
      </c>
      <c r="N125" s="139" t="str">
        <f t="shared" si="86"/>
        <v/>
      </c>
      <c r="O125" s="135" t="str">
        <f t="shared" si="87"/>
        <v/>
      </c>
      <c r="P125" s="135" t="str">
        <f t="shared" si="96"/>
        <v/>
      </c>
      <c r="Q125" s="139" t="str">
        <f t="shared" si="97"/>
        <v/>
      </c>
      <c r="R125" s="139" t="str">
        <f t="shared" si="98"/>
        <v/>
      </c>
      <c r="S125" s="139" t="str">
        <f t="shared" si="88"/>
        <v/>
      </c>
      <c r="T125" s="139" t="str">
        <f t="shared" si="93"/>
        <v/>
      </c>
      <c r="U125" s="244" t="str">
        <f t="shared" si="89"/>
        <v/>
      </c>
      <c r="V125" s="139" t="str">
        <f t="shared" si="99"/>
        <v/>
      </c>
      <c r="W125" s="139" t="str">
        <f t="shared" si="100"/>
        <v/>
      </c>
      <c r="X125" s="139" t="str">
        <f t="shared" si="82"/>
        <v/>
      </c>
      <c r="Y125" s="139" t="str">
        <f t="shared" si="101"/>
        <v/>
      </c>
      <c r="Z125" s="135" t="str">
        <f t="shared" si="83"/>
        <v/>
      </c>
      <c r="AA125" s="242" t="str">
        <f t="shared" si="84"/>
        <v/>
      </c>
      <c r="AB125" s="135" t="s">
        <v>40</v>
      </c>
      <c r="AC125" s="242" t="str">
        <f t="shared" si="85"/>
        <v/>
      </c>
      <c r="AD125" s="135"/>
      <c r="AE125" s="135"/>
      <c r="AG125" s="145" t="str">
        <f t="shared" si="102"/>
        <v/>
      </c>
      <c r="AH125" s="145">
        <f t="shared" si="103"/>
        <v>0</v>
      </c>
      <c r="AI125" s="150" t="str">
        <f t="shared" si="104"/>
        <v/>
      </c>
      <c r="AJ125" s="145" t="e">
        <f t="shared" si="105"/>
        <v>#VALUE!</v>
      </c>
      <c r="AK125" s="145" t="e">
        <f t="shared" si="90"/>
        <v>#VALUE!</v>
      </c>
      <c r="AL125" s="145">
        <f t="shared" si="106"/>
        <v>23955</v>
      </c>
      <c r="AM125" s="143" t="e">
        <f t="shared" si="107"/>
        <v>#VALUE!</v>
      </c>
      <c r="AN125" s="143" t="e">
        <f t="shared" si="108"/>
        <v>#VALUE!</v>
      </c>
      <c r="AO125" s="143" t="e">
        <f t="shared" si="109"/>
        <v>#VALUE!</v>
      </c>
      <c r="AP125" s="143">
        <f t="shared" si="110"/>
        <v>0</v>
      </c>
      <c r="AQ125" s="143">
        <f t="shared" si="111"/>
        <v>1</v>
      </c>
      <c r="AR125" s="143">
        <f t="shared" si="112"/>
        <v>1900</v>
      </c>
      <c r="AS125" s="150" t="e">
        <f t="shared" si="113"/>
        <v>#VALUE!</v>
      </c>
      <c r="AT125" s="143">
        <f t="shared" si="114"/>
        <v>2</v>
      </c>
      <c r="AU125" s="143" t="e">
        <f t="shared" si="91"/>
        <v>#VALUE!</v>
      </c>
      <c r="AV125" s="143">
        <f>IF(YEAR(AH125)&lt;='Regelaltersgrenze GRV'!$B$8,'Regelaltersgrenze GRV'!$E$8,IF(YEAR(AH125)&lt;='Regelaltersgrenze GRV'!$B$9,'Regelaltersgrenze GRV'!$E$9,IF(YEAR(AH125)&lt;='Regelaltersgrenze GRV'!$B$10,'Regelaltersgrenze GRV'!$E$10,IF(YEAR(AH125)&lt;='Regelaltersgrenze GRV'!$B$11,'Regelaltersgrenze GRV'!$E$11,IF(YEAR(AH125)&lt;='Regelaltersgrenze GRV'!$B$12,'Regelaltersgrenze GRV'!$E$12,IF(YEAR(AH125)&lt;='Regelaltersgrenze GRV'!$B$13,'Regelaltersgrenze GRV'!$E$13,IF(YEAR(AH125)&lt;='Regelaltersgrenze GRV'!$B$14,'Regelaltersgrenze GRV'!$E$14,IF(YEAR(AH125)&lt;='Regelaltersgrenze GRV'!$B$15,'Regelaltersgrenze GRV'!$E$15,IF(YEAR(AH125)&lt;='Regelaltersgrenze GRV'!$B$16,'Regelaltersgrenze GRV'!$E$16,IF(YEAR(AH125)&lt;='Regelaltersgrenze GRV'!$B$17,'Regelaltersgrenze GRV'!$E$17,IF(YEAR(AH125)&lt;='Regelaltersgrenze GRV'!$B$18,'Regelaltersgrenze GRV'!$E$18,'Regelaltersgrenze GRV'!$E$19)))))))))))</f>
        <v>787</v>
      </c>
      <c r="AW125" s="145">
        <f t="shared" si="115"/>
        <v>23954</v>
      </c>
      <c r="AX125" s="143">
        <f t="shared" si="92"/>
        <v>31</v>
      </c>
      <c r="AY125" s="143">
        <f t="shared" si="116"/>
        <v>7</v>
      </c>
      <c r="AZ125" s="143">
        <f t="shared" si="117"/>
        <v>1965</v>
      </c>
      <c r="BA125" s="143">
        <v>1</v>
      </c>
      <c r="BB125" s="143">
        <f t="shared" si="118"/>
        <v>8</v>
      </c>
      <c r="BC125" s="143">
        <f t="shared" si="94"/>
        <v>1965</v>
      </c>
    </row>
    <row r="126" spans="1:55" s="131" customFormat="1" x14ac:dyDescent="0.25">
      <c r="A126" s="131">
        <v>87</v>
      </c>
      <c r="B126" s="139"/>
      <c r="C126" s="139"/>
      <c r="D126" s="139"/>
      <c r="E126" s="139"/>
      <c r="F126" s="139"/>
      <c r="G126" s="139"/>
      <c r="H126" s="140"/>
      <c r="I126" s="139" t="s">
        <v>40</v>
      </c>
      <c r="J126" s="135" t="s">
        <v>40</v>
      </c>
      <c r="K126" s="135" t="str">
        <f t="shared" si="95"/>
        <v/>
      </c>
      <c r="L126" s="139" t="str">
        <f t="shared" si="119"/>
        <v/>
      </c>
      <c r="M126" s="140" t="str">
        <f t="shared" si="120"/>
        <v/>
      </c>
      <c r="N126" s="139" t="str">
        <f t="shared" si="86"/>
        <v/>
      </c>
      <c r="O126" s="135" t="str">
        <f t="shared" si="87"/>
        <v/>
      </c>
      <c r="P126" s="135" t="str">
        <f t="shared" si="96"/>
        <v/>
      </c>
      <c r="Q126" s="139" t="str">
        <f t="shared" si="97"/>
        <v/>
      </c>
      <c r="R126" s="139" t="str">
        <f t="shared" si="98"/>
        <v/>
      </c>
      <c r="S126" s="139" t="str">
        <f t="shared" si="88"/>
        <v/>
      </c>
      <c r="T126" s="139" t="str">
        <f t="shared" si="93"/>
        <v/>
      </c>
      <c r="U126" s="244" t="str">
        <f t="shared" si="89"/>
        <v/>
      </c>
      <c r="V126" s="139" t="str">
        <f t="shared" si="99"/>
        <v/>
      </c>
      <c r="W126" s="139" t="str">
        <f t="shared" si="100"/>
        <v/>
      </c>
      <c r="X126" s="139" t="str">
        <f t="shared" si="82"/>
        <v/>
      </c>
      <c r="Y126" s="139" t="str">
        <f t="shared" si="101"/>
        <v/>
      </c>
      <c r="Z126" s="135" t="str">
        <f t="shared" si="83"/>
        <v/>
      </c>
      <c r="AA126" s="242" t="str">
        <f t="shared" si="84"/>
        <v/>
      </c>
      <c r="AB126" s="135" t="s">
        <v>40</v>
      </c>
      <c r="AC126" s="242" t="str">
        <f t="shared" si="85"/>
        <v/>
      </c>
      <c r="AD126" s="135"/>
      <c r="AE126" s="135"/>
      <c r="AG126" s="145" t="str">
        <f t="shared" si="102"/>
        <v/>
      </c>
      <c r="AH126" s="145">
        <f t="shared" si="103"/>
        <v>0</v>
      </c>
      <c r="AI126" s="150" t="str">
        <f t="shared" si="104"/>
        <v/>
      </c>
      <c r="AJ126" s="145" t="e">
        <f t="shared" si="105"/>
        <v>#VALUE!</v>
      </c>
      <c r="AK126" s="145" t="e">
        <f t="shared" si="90"/>
        <v>#VALUE!</v>
      </c>
      <c r="AL126" s="145">
        <f t="shared" si="106"/>
        <v>23955</v>
      </c>
      <c r="AM126" s="143" t="e">
        <f t="shared" si="107"/>
        <v>#VALUE!</v>
      </c>
      <c r="AN126" s="143" t="e">
        <f t="shared" si="108"/>
        <v>#VALUE!</v>
      </c>
      <c r="AO126" s="143" t="e">
        <f t="shared" si="109"/>
        <v>#VALUE!</v>
      </c>
      <c r="AP126" s="143">
        <f t="shared" si="110"/>
        <v>0</v>
      </c>
      <c r="AQ126" s="143">
        <f t="shared" si="111"/>
        <v>1</v>
      </c>
      <c r="AR126" s="143">
        <f t="shared" si="112"/>
        <v>1900</v>
      </c>
      <c r="AS126" s="150" t="e">
        <f t="shared" si="113"/>
        <v>#VALUE!</v>
      </c>
      <c r="AT126" s="143">
        <f t="shared" si="114"/>
        <v>2</v>
      </c>
      <c r="AU126" s="143" t="e">
        <f t="shared" si="91"/>
        <v>#VALUE!</v>
      </c>
      <c r="AV126" s="143">
        <f>IF(YEAR(AH126)&lt;='Regelaltersgrenze GRV'!$B$8,'Regelaltersgrenze GRV'!$E$8,IF(YEAR(AH126)&lt;='Regelaltersgrenze GRV'!$B$9,'Regelaltersgrenze GRV'!$E$9,IF(YEAR(AH126)&lt;='Regelaltersgrenze GRV'!$B$10,'Regelaltersgrenze GRV'!$E$10,IF(YEAR(AH126)&lt;='Regelaltersgrenze GRV'!$B$11,'Regelaltersgrenze GRV'!$E$11,IF(YEAR(AH126)&lt;='Regelaltersgrenze GRV'!$B$12,'Regelaltersgrenze GRV'!$E$12,IF(YEAR(AH126)&lt;='Regelaltersgrenze GRV'!$B$13,'Regelaltersgrenze GRV'!$E$13,IF(YEAR(AH126)&lt;='Regelaltersgrenze GRV'!$B$14,'Regelaltersgrenze GRV'!$E$14,IF(YEAR(AH126)&lt;='Regelaltersgrenze GRV'!$B$15,'Regelaltersgrenze GRV'!$E$15,IF(YEAR(AH126)&lt;='Regelaltersgrenze GRV'!$B$16,'Regelaltersgrenze GRV'!$E$16,IF(YEAR(AH126)&lt;='Regelaltersgrenze GRV'!$B$17,'Regelaltersgrenze GRV'!$E$17,IF(YEAR(AH126)&lt;='Regelaltersgrenze GRV'!$B$18,'Regelaltersgrenze GRV'!$E$18,'Regelaltersgrenze GRV'!$E$19)))))))))))</f>
        <v>787</v>
      </c>
      <c r="AW126" s="145">
        <f t="shared" si="115"/>
        <v>23954</v>
      </c>
      <c r="AX126" s="143">
        <f t="shared" si="92"/>
        <v>31</v>
      </c>
      <c r="AY126" s="143">
        <f t="shared" si="116"/>
        <v>7</v>
      </c>
      <c r="AZ126" s="143">
        <f t="shared" si="117"/>
        <v>1965</v>
      </c>
      <c r="BA126" s="143">
        <v>1</v>
      </c>
      <c r="BB126" s="143">
        <f t="shared" si="118"/>
        <v>8</v>
      </c>
      <c r="BC126" s="143">
        <f t="shared" si="94"/>
        <v>1965</v>
      </c>
    </row>
    <row r="127" spans="1:55" s="131" customFormat="1" x14ac:dyDescent="0.25">
      <c r="A127" s="131">
        <v>88</v>
      </c>
      <c r="B127" s="139"/>
      <c r="C127" s="139"/>
      <c r="D127" s="139"/>
      <c r="E127" s="139"/>
      <c r="F127" s="139"/>
      <c r="G127" s="139"/>
      <c r="H127" s="140"/>
      <c r="I127" s="139" t="s">
        <v>40</v>
      </c>
      <c r="J127" s="135" t="s">
        <v>40</v>
      </c>
      <c r="K127" s="135" t="str">
        <f t="shared" si="95"/>
        <v/>
      </c>
      <c r="L127" s="139" t="str">
        <f t="shared" si="119"/>
        <v/>
      </c>
      <c r="M127" s="140" t="str">
        <f t="shared" si="120"/>
        <v/>
      </c>
      <c r="N127" s="139" t="str">
        <f t="shared" si="86"/>
        <v/>
      </c>
      <c r="O127" s="135" t="str">
        <f t="shared" si="87"/>
        <v/>
      </c>
      <c r="P127" s="135" t="str">
        <f t="shared" si="96"/>
        <v/>
      </c>
      <c r="Q127" s="139" t="str">
        <f t="shared" si="97"/>
        <v/>
      </c>
      <c r="R127" s="139" t="str">
        <f t="shared" si="98"/>
        <v/>
      </c>
      <c r="S127" s="139" t="str">
        <f t="shared" si="88"/>
        <v/>
      </c>
      <c r="T127" s="139" t="str">
        <f t="shared" si="93"/>
        <v/>
      </c>
      <c r="U127" s="244" t="str">
        <f t="shared" si="89"/>
        <v/>
      </c>
      <c r="V127" s="139" t="str">
        <f t="shared" si="99"/>
        <v/>
      </c>
      <c r="W127" s="139" t="str">
        <f t="shared" si="100"/>
        <v/>
      </c>
      <c r="X127" s="139" t="str">
        <f t="shared" si="82"/>
        <v/>
      </c>
      <c r="Y127" s="139" t="str">
        <f t="shared" si="101"/>
        <v/>
      </c>
      <c r="Z127" s="135" t="str">
        <f t="shared" si="83"/>
        <v/>
      </c>
      <c r="AA127" s="242" t="str">
        <f t="shared" si="84"/>
        <v/>
      </c>
      <c r="AB127" s="135" t="s">
        <v>40</v>
      </c>
      <c r="AC127" s="242" t="str">
        <f t="shared" si="85"/>
        <v/>
      </c>
      <c r="AD127" s="135"/>
      <c r="AE127" s="135"/>
      <c r="AG127" s="145" t="str">
        <f t="shared" si="102"/>
        <v/>
      </c>
      <c r="AH127" s="145">
        <f t="shared" si="103"/>
        <v>0</v>
      </c>
      <c r="AI127" s="150" t="str">
        <f t="shared" si="104"/>
        <v/>
      </c>
      <c r="AJ127" s="145" t="e">
        <f t="shared" si="105"/>
        <v>#VALUE!</v>
      </c>
      <c r="AK127" s="145" t="e">
        <f t="shared" si="90"/>
        <v>#VALUE!</v>
      </c>
      <c r="AL127" s="145">
        <f t="shared" si="106"/>
        <v>23955</v>
      </c>
      <c r="AM127" s="143" t="e">
        <f t="shared" si="107"/>
        <v>#VALUE!</v>
      </c>
      <c r="AN127" s="143" t="e">
        <f t="shared" si="108"/>
        <v>#VALUE!</v>
      </c>
      <c r="AO127" s="143" t="e">
        <f t="shared" si="109"/>
        <v>#VALUE!</v>
      </c>
      <c r="AP127" s="143">
        <f t="shared" si="110"/>
        <v>0</v>
      </c>
      <c r="AQ127" s="143">
        <f t="shared" si="111"/>
        <v>1</v>
      </c>
      <c r="AR127" s="143">
        <f t="shared" si="112"/>
        <v>1900</v>
      </c>
      <c r="AS127" s="150" t="e">
        <f t="shared" si="113"/>
        <v>#VALUE!</v>
      </c>
      <c r="AT127" s="143">
        <f t="shared" si="114"/>
        <v>2</v>
      </c>
      <c r="AU127" s="143" t="e">
        <f t="shared" si="91"/>
        <v>#VALUE!</v>
      </c>
      <c r="AV127" s="143">
        <f>IF(YEAR(AH127)&lt;='Regelaltersgrenze GRV'!$B$8,'Regelaltersgrenze GRV'!$E$8,IF(YEAR(AH127)&lt;='Regelaltersgrenze GRV'!$B$9,'Regelaltersgrenze GRV'!$E$9,IF(YEAR(AH127)&lt;='Regelaltersgrenze GRV'!$B$10,'Regelaltersgrenze GRV'!$E$10,IF(YEAR(AH127)&lt;='Regelaltersgrenze GRV'!$B$11,'Regelaltersgrenze GRV'!$E$11,IF(YEAR(AH127)&lt;='Regelaltersgrenze GRV'!$B$12,'Regelaltersgrenze GRV'!$E$12,IF(YEAR(AH127)&lt;='Regelaltersgrenze GRV'!$B$13,'Regelaltersgrenze GRV'!$E$13,IF(YEAR(AH127)&lt;='Regelaltersgrenze GRV'!$B$14,'Regelaltersgrenze GRV'!$E$14,IF(YEAR(AH127)&lt;='Regelaltersgrenze GRV'!$B$15,'Regelaltersgrenze GRV'!$E$15,IF(YEAR(AH127)&lt;='Regelaltersgrenze GRV'!$B$16,'Regelaltersgrenze GRV'!$E$16,IF(YEAR(AH127)&lt;='Regelaltersgrenze GRV'!$B$17,'Regelaltersgrenze GRV'!$E$17,IF(YEAR(AH127)&lt;='Regelaltersgrenze GRV'!$B$18,'Regelaltersgrenze GRV'!$E$18,'Regelaltersgrenze GRV'!$E$19)))))))))))</f>
        <v>787</v>
      </c>
      <c r="AW127" s="145">
        <f t="shared" si="115"/>
        <v>23954</v>
      </c>
      <c r="AX127" s="143">
        <f t="shared" si="92"/>
        <v>31</v>
      </c>
      <c r="AY127" s="143">
        <f t="shared" si="116"/>
        <v>7</v>
      </c>
      <c r="AZ127" s="143">
        <f t="shared" si="117"/>
        <v>1965</v>
      </c>
      <c r="BA127" s="143">
        <v>1</v>
      </c>
      <c r="BB127" s="143">
        <f t="shared" si="118"/>
        <v>8</v>
      </c>
      <c r="BC127" s="143">
        <f t="shared" si="94"/>
        <v>1965</v>
      </c>
    </row>
    <row r="128" spans="1:55" s="131" customFormat="1" x14ac:dyDescent="0.25">
      <c r="A128" s="131">
        <v>89</v>
      </c>
      <c r="B128" s="139"/>
      <c r="C128" s="139"/>
      <c r="D128" s="139"/>
      <c r="E128" s="139"/>
      <c r="F128" s="139"/>
      <c r="G128" s="139"/>
      <c r="H128" s="140"/>
      <c r="I128" s="139" t="s">
        <v>40</v>
      </c>
      <c r="J128" s="135" t="s">
        <v>40</v>
      </c>
      <c r="K128" s="135" t="str">
        <f t="shared" si="95"/>
        <v/>
      </c>
      <c r="L128" s="139" t="str">
        <f t="shared" si="119"/>
        <v/>
      </c>
      <c r="M128" s="140" t="str">
        <f t="shared" si="120"/>
        <v/>
      </c>
      <c r="N128" s="139" t="str">
        <f t="shared" si="86"/>
        <v/>
      </c>
      <c r="O128" s="135" t="str">
        <f t="shared" si="87"/>
        <v/>
      </c>
      <c r="P128" s="135" t="str">
        <f t="shared" si="96"/>
        <v/>
      </c>
      <c r="Q128" s="139" t="str">
        <f t="shared" si="97"/>
        <v/>
      </c>
      <c r="R128" s="139" t="str">
        <f t="shared" si="98"/>
        <v/>
      </c>
      <c r="S128" s="139" t="str">
        <f t="shared" si="88"/>
        <v/>
      </c>
      <c r="T128" s="139" t="str">
        <f t="shared" si="93"/>
        <v/>
      </c>
      <c r="U128" s="244" t="str">
        <f t="shared" si="89"/>
        <v/>
      </c>
      <c r="V128" s="139" t="str">
        <f t="shared" si="99"/>
        <v/>
      </c>
      <c r="W128" s="139" t="str">
        <f t="shared" si="100"/>
        <v/>
      </c>
      <c r="X128" s="139" t="str">
        <f t="shared" si="82"/>
        <v/>
      </c>
      <c r="Y128" s="139" t="str">
        <f t="shared" si="101"/>
        <v/>
      </c>
      <c r="Z128" s="135" t="str">
        <f t="shared" si="83"/>
        <v/>
      </c>
      <c r="AA128" s="242" t="str">
        <f t="shared" si="84"/>
        <v/>
      </c>
      <c r="AB128" s="135" t="s">
        <v>40</v>
      </c>
      <c r="AC128" s="242" t="str">
        <f t="shared" si="85"/>
        <v/>
      </c>
      <c r="AD128" s="135"/>
      <c r="AE128" s="135"/>
      <c r="AG128" s="145" t="str">
        <f t="shared" si="102"/>
        <v/>
      </c>
      <c r="AH128" s="145">
        <f t="shared" si="103"/>
        <v>0</v>
      </c>
      <c r="AI128" s="150" t="str">
        <f t="shared" si="104"/>
        <v/>
      </c>
      <c r="AJ128" s="145" t="e">
        <f t="shared" si="105"/>
        <v>#VALUE!</v>
      </c>
      <c r="AK128" s="145" t="e">
        <f t="shared" si="90"/>
        <v>#VALUE!</v>
      </c>
      <c r="AL128" s="145">
        <f t="shared" si="106"/>
        <v>23955</v>
      </c>
      <c r="AM128" s="143" t="e">
        <f t="shared" si="107"/>
        <v>#VALUE!</v>
      </c>
      <c r="AN128" s="143" t="e">
        <f t="shared" si="108"/>
        <v>#VALUE!</v>
      </c>
      <c r="AO128" s="143" t="e">
        <f t="shared" si="109"/>
        <v>#VALUE!</v>
      </c>
      <c r="AP128" s="143">
        <f t="shared" si="110"/>
        <v>0</v>
      </c>
      <c r="AQ128" s="143">
        <f t="shared" si="111"/>
        <v>1</v>
      </c>
      <c r="AR128" s="143">
        <f t="shared" si="112"/>
        <v>1900</v>
      </c>
      <c r="AS128" s="150" t="e">
        <f t="shared" si="113"/>
        <v>#VALUE!</v>
      </c>
      <c r="AT128" s="143">
        <f t="shared" si="114"/>
        <v>2</v>
      </c>
      <c r="AU128" s="143" t="e">
        <f t="shared" si="91"/>
        <v>#VALUE!</v>
      </c>
      <c r="AV128" s="143">
        <f>IF(YEAR(AH128)&lt;='Regelaltersgrenze GRV'!$B$8,'Regelaltersgrenze GRV'!$E$8,IF(YEAR(AH128)&lt;='Regelaltersgrenze GRV'!$B$9,'Regelaltersgrenze GRV'!$E$9,IF(YEAR(AH128)&lt;='Regelaltersgrenze GRV'!$B$10,'Regelaltersgrenze GRV'!$E$10,IF(YEAR(AH128)&lt;='Regelaltersgrenze GRV'!$B$11,'Regelaltersgrenze GRV'!$E$11,IF(YEAR(AH128)&lt;='Regelaltersgrenze GRV'!$B$12,'Regelaltersgrenze GRV'!$E$12,IF(YEAR(AH128)&lt;='Regelaltersgrenze GRV'!$B$13,'Regelaltersgrenze GRV'!$E$13,IF(YEAR(AH128)&lt;='Regelaltersgrenze GRV'!$B$14,'Regelaltersgrenze GRV'!$E$14,IF(YEAR(AH128)&lt;='Regelaltersgrenze GRV'!$B$15,'Regelaltersgrenze GRV'!$E$15,IF(YEAR(AH128)&lt;='Regelaltersgrenze GRV'!$B$16,'Regelaltersgrenze GRV'!$E$16,IF(YEAR(AH128)&lt;='Regelaltersgrenze GRV'!$B$17,'Regelaltersgrenze GRV'!$E$17,IF(YEAR(AH128)&lt;='Regelaltersgrenze GRV'!$B$18,'Regelaltersgrenze GRV'!$E$18,'Regelaltersgrenze GRV'!$E$19)))))))))))</f>
        <v>787</v>
      </c>
      <c r="AW128" s="145">
        <f t="shared" si="115"/>
        <v>23954</v>
      </c>
      <c r="AX128" s="143">
        <f t="shared" si="92"/>
        <v>31</v>
      </c>
      <c r="AY128" s="143">
        <f t="shared" si="116"/>
        <v>7</v>
      </c>
      <c r="AZ128" s="143">
        <f t="shared" si="117"/>
        <v>1965</v>
      </c>
      <c r="BA128" s="143">
        <v>1</v>
      </c>
      <c r="BB128" s="143">
        <f t="shared" si="118"/>
        <v>8</v>
      </c>
      <c r="BC128" s="143">
        <f t="shared" si="94"/>
        <v>1965</v>
      </c>
    </row>
    <row r="129" spans="1:55" s="131" customFormat="1" x14ac:dyDescent="0.25">
      <c r="A129" s="131">
        <v>90</v>
      </c>
      <c r="B129" s="139"/>
      <c r="C129" s="139"/>
      <c r="D129" s="139"/>
      <c r="E129" s="139"/>
      <c r="F129" s="139"/>
      <c r="G129" s="139"/>
      <c r="H129" s="140"/>
      <c r="I129" s="139" t="s">
        <v>40</v>
      </c>
      <c r="J129" s="135" t="s">
        <v>40</v>
      </c>
      <c r="K129" s="135" t="str">
        <f t="shared" si="95"/>
        <v/>
      </c>
      <c r="L129" s="139" t="str">
        <f t="shared" si="119"/>
        <v/>
      </c>
      <c r="M129" s="140" t="str">
        <f t="shared" si="120"/>
        <v/>
      </c>
      <c r="N129" s="139" t="str">
        <f t="shared" si="86"/>
        <v/>
      </c>
      <c r="O129" s="135" t="str">
        <f t="shared" si="87"/>
        <v/>
      </c>
      <c r="P129" s="135" t="str">
        <f t="shared" si="96"/>
        <v/>
      </c>
      <c r="Q129" s="139" t="str">
        <f t="shared" si="97"/>
        <v/>
      </c>
      <c r="R129" s="139" t="str">
        <f t="shared" si="98"/>
        <v/>
      </c>
      <c r="S129" s="139" t="str">
        <f t="shared" si="88"/>
        <v/>
      </c>
      <c r="T129" s="139" t="str">
        <f t="shared" si="93"/>
        <v/>
      </c>
      <c r="U129" s="244" t="str">
        <f t="shared" si="89"/>
        <v/>
      </c>
      <c r="V129" s="139" t="str">
        <f t="shared" si="99"/>
        <v/>
      </c>
      <c r="W129" s="139" t="str">
        <f t="shared" si="100"/>
        <v/>
      </c>
      <c r="X129" s="139" t="str">
        <f t="shared" si="82"/>
        <v/>
      </c>
      <c r="Y129" s="139" t="str">
        <f t="shared" si="101"/>
        <v/>
      </c>
      <c r="Z129" s="135" t="str">
        <f t="shared" si="83"/>
        <v/>
      </c>
      <c r="AA129" s="242" t="str">
        <f t="shared" si="84"/>
        <v/>
      </c>
      <c r="AB129" s="135" t="s">
        <v>40</v>
      </c>
      <c r="AC129" s="242" t="str">
        <f t="shared" si="85"/>
        <v/>
      </c>
      <c r="AD129" s="135"/>
      <c r="AE129" s="135"/>
      <c r="AG129" s="145" t="str">
        <f t="shared" si="102"/>
        <v/>
      </c>
      <c r="AH129" s="145">
        <f t="shared" si="103"/>
        <v>0</v>
      </c>
      <c r="AI129" s="150" t="str">
        <f t="shared" si="104"/>
        <v/>
      </c>
      <c r="AJ129" s="145" t="e">
        <f t="shared" si="105"/>
        <v>#VALUE!</v>
      </c>
      <c r="AK129" s="145" t="e">
        <f t="shared" si="90"/>
        <v>#VALUE!</v>
      </c>
      <c r="AL129" s="145">
        <f t="shared" si="106"/>
        <v>23955</v>
      </c>
      <c r="AM129" s="143" t="e">
        <f t="shared" si="107"/>
        <v>#VALUE!</v>
      </c>
      <c r="AN129" s="143" t="e">
        <f t="shared" si="108"/>
        <v>#VALUE!</v>
      </c>
      <c r="AO129" s="143" t="e">
        <f t="shared" si="109"/>
        <v>#VALUE!</v>
      </c>
      <c r="AP129" s="143">
        <f t="shared" si="110"/>
        <v>0</v>
      </c>
      <c r="AQ129" s="143">
        <f t="shared" si="111"/>
        <v>1</v>
      </c>
      <c r="AR129" s="143">
        <f t="shared" si="112"/>
        <v>1900</v>
      </c>
      <c r="AS129" s="150" t="e">
        <f t="shared" si="113"/>
        <v>#VALUE!</v>
      </c>
      <c r="AT129" s="143">
        <f t="shared" si="114"/>
        <v>2</v>
      </c>
      <c r="AU129" s="143" t="e">
        <f t="shared" si="91"/>
        <v>#VALUE!</v>
      </c>
      <c r="AV129" s="143">
        <f>IF(YEAR(AH129)&lt;='Regelaltersgrenze GRV'!$B$8,'Regelaltersgrenze GRV'!$E$8,IF(YEAR(AH129)&lt;='Regelaltersgrenze GRV'!$B$9,'Regelaltersgrenze GRV'!$E$9,IF(YEAR(AH129)&lt;='Regelaltersgrenze GRV'!$B$10,'Regelaltersgrenze GRV'!$E$10,IF(YEAR(AH129)&lt;='Regelaltersgrenze GRV'!$B$11,'Regelaltersgrenze GRV'!$E$11,IF(YEAR(AH129)&lt;='Regelaltersgrenze GRV'!$B$12,'Regelaltersgrenze GRV'!$E$12,IF(YEAR(AH129)&lt;='Regelaltersgrenze GRV'!$B$13,'Regelaltersgrenze GRV'!$E$13,IF(YEAR(AH129)&lt;='Regelaltersgrenze GRV'!$B$14,'Regelaltersgrenze GRV'!$E$14,IF(YEAR(AH129)&lt;='Regelaltersgrenze GRV'!$B$15,'Regelaltersgrenze GRV'!$E$15,IF(YEAR(AH129)&lt;='Regelaltersgrenze GRV'!$B$16,'Regelaltersgrenze GRV'!$E$16,IF(YEAR(AH129)&lt;='Regelaltersgrenze GRV'!$B$17,'Regelaltersgrenze GRV'!$E$17,IF(YEAR(AH129)&lt;='Regelaltersgrenze GRV'!$B$18,'Regelaltersgrenze GRV'!$E$18,'Regelaltersgrenze GRV'!$E$19)))))))))))</f>
        <v>787</v>
      </c>
      <c r="AW129" s="145">
        <f t="shared" si="115"/>
        <v>23954</v>
      </c>
      <c r="AX129" s="143">
        <f t="shared" si="92"/>
        <v>31</v>
      </c>
      <c r="AY129" s="143">
        <f t="shared" si="116"/>
        <v>7</v>
      </c>
      <c r="AZ129" s="143">
        <f t="shared" si="117"/>
        <v>1965</v>
      </c>
      <c r="BA129" s="143">
        <v>1</v>
      </c>
      <c r="BB129" s="143">
        <f t="shared" si="118"/>
        <v>8</v>
      </c>
      <c r="BC129" s="143">
        <f t="shared" si="94"/>
        <v>1965</v>
      </c>
    </row>
    <row r="130" spans="1:55" s="131" customFormat="1" x14ac:dyDescent="0.25">
      <c r="A130" s="131">
        <v>91</v>
      </c>
      <c r="B130" s="139"/>
      <c r="C130" s="139"/>
      <c r="D130" s="139"/>
      <c r="E130" s="139"/>
      <c r="F130" s="139"/>
      <c r="G130" s="139"/>
      <c r="H130" s="140"/>
      <c r="I130" s="139" t="s">
        <v>40</v>
      </c>
      <c r="J130" s="135" t="s">
        <v>40</v>
      </c>
      <c r="K130" s="135" t="str">
        <f t="shared" si="95"/>
        <v/>
      </c>
      <c r="L130" s="139" t="str">
        <f t="shared" si="119"/>
        <v/>
      </c>
      <c r="M130" s="140" t="str">
        <f t="shared" si="120"/>
        <v/>
      </c>
      <c r="N130" s="139" t="str">
        <f t="shared" si="86"/>
        <v/>
      </c>
      <c r="O130" s="135" t="str">
        <f t="shared" si="87"/>
        <v/>
      </c>
      <c r="P130" s="135" t="str">
        <f t="shared" si="96"/>
        <v/>
      </c>
      <c r="Q130" s="139" t="str">
        <f t="shared" si="97"/>
        <v/>
      </c>
      <c r="R130" s="139" t="str">
        <f t="shared" si="98"/>
        <v/>
      </c>
      <c r="S130" s="139" t="str">
        <f t="shared" si="88"/>
        <v/>
      </c>
      <c r="T130" s="139" t="str">
        <f t="shared" si="93"/>
        <v/>
      </c>
      <c r="U130" s="244" t="str">
        <f t="shared" si="89"/>
        <v/>
      </c>
      <c r="V130" s="139" t="str">
        <f t="shared" si="99"/>
        <v/>
      </c>
      <c r="W130" s="139" t="str">
        <f t="shared" si="100"/>
        <v/>
      </c>
      <c r="X130" s="139" t="str">
        <f t="shared" si="82"/>
        <v/>
      </c>
      <c r="Y130" s="139" t="str">
        <f t="shared" si="101"/>
        <v/>
      </c>
      <c r="Z130" s="135" t="str">
        <f t="shared" si="83"/>
        <v/>
      </c>
      <c r="AA130" s="242" t="str">
        <f t="shared" si="84"/>
        <v/>
      </c>
      <c r="AB130" s="135" t="s">
        <v>40</v>
      </c>
      <c r="AC130" s="242" t="str">
        <f t="shared" si="85"/>
        <v/>
      </c>
      <c r="AD130" s="135"/>
      <c r="AE130" s="135"/>
      <c r="AG130" s="145" t="str">
        <f t="shared" si="102"/>
        <v/>
      </c>
      <c r="AH130" s="145">
        <f t="shared" si="103"/>
        <v>0</v>
      </c>
      <c r="AI130" s="150" t="str">
        <f t="shared" si="104"/>
        <v/>
      </c>
      <c r="AJ130" s="145" t="e">
        <f t="shared" si="105"/>
        <v>#VALUE!</v>
      </c>
      <c r="AK130" s="145" t="e">
        <f t="shared" si="90"/>
        <v>#VALUE!</v>
      </c>
      <c r="AL130" s="145">
        <f t="shared" si="106"/>
        <v>23955</v>
      </c>
      <c r="AM130" s="143" t="e">
        <f t="shared" si="107"/>
        <v>#VALUE!</v>
      </c>
      <c r="AN130" s="143" t="e">
        <f t="shared" si="108"/>
        <v>#VALUE!</v>
      </c>
      <c r="AO130" s="143" t="e">
        <f t="shared" si="109"/>
        <v>#VALUE!</v>
      </c>
      <c r="AP130" s="143">
        <f t="shared" si="110"/>
        <v>0</v>
      </c>
      <c r="AQ130" s="143">
        <f t="shared" si="111"/>
        <v>1</v>
      </c>
      <c r="AR130" s="143">
        <f t="shared" si="112"/>
        <v>1900</v>
      </c>
      <c r="AS130" s="150" t="e">
        <f t="shared" si="113"/>
        <v>#VALUE!</v>
      </c>
      <c r="AT130" s="143">
        <f t="shared" si="114"/>
        <v>2</v>
      </c>
      <c r="AU130" s="143" t="e">
        <f t="shared" si="91"/>
        <v>#VALUE!</v>
      </c>
      <c r="AV130" s="143">
        <f>IF(YEAR(AH130)&lt;='Regelaltersgrenze GRV'!$B$8,'Regelaltersgrenze GRV'!$E$8,IF(YEAR(AH130)&lt;='Regelaltersgrenze GRV'!$B$9,'Regelaltersgrenze GRV'!$E$9,IF(YEAR(AH130)&lt;='Regelaltersgrenze GRV'!$B$10,'Regelaltersgrenze GRV'!$E$10,IF(YEAR(AH130)&lt;='Regelaltersgrenze GRV'!$B$11,'Regelaltersgrenze GRV'!$E$11,IF(YEAR(AH130)&lt;='Regelaltersgrenze GRV'!$B$12,'Regelaltersgrenze GRV'!$E$12,IF(YEAR(AH130)&lt;='Regelaltersgrenze GRV'!$B$13,'Regelaltersgrenze GRV'!$E$13,IF(YEAR(AH130)&lt;='Regelaltersgrenze GRV'!$B$14,'Regelaltersgrenze GRV'!$E$14,IF(YEAR(AH130)&lt;='Regelaltersgrenze GRV'!$B$15,'Regelaltersgrenze GRV'!$E$15,IF(YEAR(AH130)&lt;='Regelaltersgrenze GRV'!$B$16,'Regelaltersgrenze GRV'!$E$16,IF(YEAR(AH130)&lt;='Regelaltersgrenze GRV'!$B$17,'Regelaltersgrenze GRV'!$E$17,IF(YEAR(AH130)&lt;='Regelaltersgrenze GRV'!$B$18,'Regelaltersgrenze GRV'!$E$18,'Regelaltersgrenze GRV'!$E$19)))))))))))</f>
        <v>787</v>
      </c>
      <c r="AW130" s="145">
        <f t="shared" si="115"/>
        <v>23954</v>
      </c>
      <c r="AX130" s="143">
        <f t="shared" si="92"/>
        <v>31</v>
      </c>
      <c r="AY130" s="143">
        <f t="shared" si="116"/>
        <v>7</v>
      </c>
      <c r="AZ130" s="143">
        <f t="shared" si="117"/>
        <v>1965</v>
      </c>
      <c r="BA130" s="143">
        <v>1</v>
      </c>
      <c r="BB130" s="143">
        <f t="shared" si="118"/>
        <v>8</v>
      </c>
      <c r="BC130" s="143">
        <f t="shared" si="94"/>
        <v>1965</v>
      </c>
    </row>
    <row r="131" spans="1:55" s="131" customFormat="1" x14ac:dyDescent="0.25">
      <c r="A131" s="131">
        <v>92</v>
      </c>
      <c r="B131" s="139"/>
      <c r="C131" s="139"/>
      <c r="D131" s="139"/>
      <c r="E131" s="139"/>
      <c r="F131" s="139"/>
      <c r="G131" s="139"/>
      <c r="H131" s="140"/>
      <c r="I131" s="139" t="s">
        <v>40</v>
      </c>
      <c r="J131" s="135" t="s">
        <v>40</v>
      </c>
      <c r="K131" s="135" t="str">
        <f t="shared" si="95"/>
        <v/>
      </c>
      <c r="L131" s="139" t="str">
        <f t="shared" si="119"/>
        <v/>
      </c>
      <c r="M131" s="140" t="str">
        <f t="shared" si="120"/>
        <v/>
      </c>
      <c r="N131" s="139" t="str">
        <f t="shared" si="86"/>
        <v/>
      </c>
      <c r="O131" s="135" t="str">
        <f t="shared" si="87"/>
        <v/>
      </c>
      <c r="P131" s="135" t="str">
        <f t="shared" si="96"/>
        <v/>
      </c>
      <c r="Q131" s="139" t="str">
        <f t="shared" si="97"/>
        <v/>
      </c>
      <c r="R131" s="139" t="str">
        <f t="shared" si="98"/>
        <v/>
      </c>
      <c r="S131" s="139" t="str">
        <f t="shared" si="88"/>
        <v/>
      </c>
      <c r="T131" s="139" t="str">
        <f t="shared" si="93"/>
        <v/>
      </c>
      <c r="U131" s="244" t="str">
        <f t="shared" si="89"/>
        <v/>
      </c>
      <c r="V131" s="139" t="str">
        <f t="shared" si="99"/>
        <v/>
      </c>
      <c r="W131" s="139" t="str">
        <f t="shared" si="100"/>
        <v/>
      </c>
      <c r="X131" s="139" t="str">
        <f t="shared" si="82"/>
        <v/>
      </c>
      <c r="Y131" s="139" t="str">
        <f t="shared" si="101"/>
        <v/>
      </c>
      <c r="Z131" s="135" t="str">
        <f t="shared" si="83"/>
        <v/>
      </c>
      <c r="AA131" s="242" t="str">
        <f t="shared" si="84"/>
        <v/>
      </c>
      <c r="AB131" s="135" t="s">
        <v>40</v>
      </c>
      <c r="AC131" s="242" t="str">
        <f t="shared" si="85"/>
        <v/>
      </c>
      <c r="AD131" s="135"/>
      <c r="AE131" s="135"/>
      <c r="AG131" s="145" t="str">
        <f t="shared" si="102"/>
        <v/>
      </c>
      <c r="AH131" s="145">
        <f t="shared" si="103"/>
        <v>0</v>
      </c>
      <c r="AI131" s="150" t="str">
        <f t="shared" si="104"/>
        <v/>
      </c>
      <c r="AJ131" s="145" t="e">
        <f t="shared" si="105"/>
        <v>#VALUE!</v>
      </c>
      <c r="AK131" s="145" t="e">
        <f t="shared" si="90"/>
        <v>#VALUE!</v>
      </c>
      <c r="AL131" s="145">
        <f t="shared" si="106"/>
        <v>23955</v>
      </c>
      <c r="AM131" s="143" t="e">
        <f t="shared" si="107"/>
        <v>#VALUE!</v>
      </c>
      <c r="AN131" s="143" t="e">
        <f t="shared" si="108"/>
        <v>#VALUE!</v>
      </c>
      <c r="AO131" s="143" t="e">
        <f t="shared" si="109"/>
        <v>#VALUE!</v>
      </c>
      <c r="AP131" s="143">
        <f t="shared" si="110"/>
        <v>0</v>
      </c>
      <c r="AQ131" s="143">
        <f t="shared" si="111"/>
        <v>1</v>
      </c>
      <c r="AR131" s="143">
        <f t="shared" si="112"/>
        <v>1900</v>
      </c>
      <c r="AS131" s="150" t="e">
        <f t="shared" si="113"/>
        <v>#VALUE!</v>
      </c>
      <c r="AT131" s="143">
        <f t="shared" si="114"/>
        <v>2</v>
      </c>
      <c r="AU131" s="143" t="e">
        <f t="shared" si="91"/>
        <v>#VALUE!</v>
      </c>
      <c r="AV131" s="143">
        <f>IF(YEAR(AH131)&lt;='Regelaltersgrenze GRV'!$B$8,'Regelaltersgrenze GRV'!$E$8,IF(YEAR(AH131)&lt;='Regelaltersgrenze GRV'!$B$9,'Regelaltersgrenze GRV'!$E$9,IF(YEAR(AH131)&lt;='Regelaltersgrenze GRV'!$B$10,'Regelaltersgrenze GRV'!$E$10,IF(YEAR(AH131)&lt;='Regelaltersgrenze GRV'!$B$11,'Regelaltersgrenze GRV'!$E$11,IF(YEAR(AH131)&lt;='Regelaltersgrenze GRV'!$B$12,'Regelaltersgrenze GRV'!$E$12,IF(YEAR(AH131)&lt;='Regelaltersgrenze GRV'!$B$13,'Regelaltersgrenze GRV'!$E$13,IF(YEAR(AH131)&lt;='Regelaltersgrenze GRV'!$B$14,'Regelaltersgrenze GRV'!$E$14,IF(YEAR(AH131)&lt;='Regelaltersgrenze GRV'!$B$15,'Regelaltersgrenze GRV'!$E$15,IF(YEAR(AH131)&lt;='Regelaltersgrenze GRV'!$B$16,'Regelaltersgrenze GRV'!$E$16,IF(YEAR(AH131)&lt;='Regelaltersgrenze GRV'!$B$17,'Regelaltersgrenze GRV'!$E$17,IF(YEAR(AH131)&lt;='Regelaltersgrenze GRV'!$B$18,'Regelaltersgrenze GRV'!$E$18,'Regelaltersgrenze GRV'!$E$19)))))))))))</f>
        <v>787</v>
      </c>
      <c r="AW131" s="145">
        <f t="shared" si="115"/>
        <v>23954</v>
      </c>
      <c r="AX131" s="143">
        <f t="shared" si="92"/>
        <v>31</v>
      </c>
      <c r="AY131" s="143">
        <f t="shared" si="116"/>
        <v>7</v>
      </c>
      <c r="AZ131" s="143">
        <f t="shared" si="117"/>
        <v>1965</v>
      </c>
      <c r="BA131" s="143">
        <v>1</v>
      </c>
      <c r="BB131" s="143">
        <f t="shared" si="118"/>
        <v>8</v>
      </c>
      <c r="BC131" s="143">
        <f t="shared" si="94"/>
        <v>1965</v>
      </c>
    </row>
    <row r="132" spans="1:55" s="131" customFormat="1" x14ac:dyDescent="0.25">
      <c r="A132" s="131">
        <v>93</v>
      </c>
      <c r="B132" s="139"/>
      <c r="C132" s="139"/>
      <c r="D132" s="139"/>
      <c r="E132" s="139"/>
      <c r="F132" s="139"/>
      <c r="G132" s="139"/>
      <c r="H132" s="140"/>
      <c r="I132" s="139" t="s">
        <v>40</v>
      </c>
      <c r="J132" s="135" t="s">
        <v>40</v>
      </c>
      <c r="K132" s="135" t="str">
        <f t="shared" si="95"/>
        <v/>
      </c>
      <c r="L132" s="139" t="str">
        <f t="shared" si="119"/>
        <v/>
      </c>
      <c r="M132" s="140" t="str">
        <f t="shared" si="120"/>
        <v/>
      </c>
      <c r="N132" s="139" t="str">
        <f t="shared" si="86"/>
        <v/>
      </c>
      <c r="O132" s="135" t="str">
        <f t="shared" si="87"/>
        <v/>
      </c>
      <c r="P132" s="135" t="str">
        <f t="shared" si="96"/>
        <v/>
      </c>
      <c r="Q132" s="139" t="str">
        <f t="shared" si="97"/>
        <v/>
      </c>
      <c r="R132" s="139" t="str">
        <f t="shared" si="98"/>
        <v/>
      </c>
      <c r="S132" s="139" t="str">
        <f t="shared" si="88"/>
        <v/>
      </c>
      <c r="T132" s="139" t="str">
        <f t="shared" si="93"/>
        <v/>
      </c>
      <c r="U132" s="244" t="str">
        <f t="shared" si="89"/>
        <v/>
      </c>
      <c r="V132" s="139" t="str">
        <f t="shared" si="99"/>
        <v/>
      </c>
      <c r="W132" s="139" t="str">
        <f t="shared" si="100"/>
        <v/>
      </c>
      <c r="X132" s="139" t="str">
        <f t="shared" si="82"/>
        <v/>
      </c>
      <c r="Y132" s="139" t="str">
        <f t="shared" si="101"/>
        <v/>
      </c>
      <c r="Z132" s="135" t="str">
        <f t="shared" si="83"/>
        <v/>
      </c>
      <c r="AA132" s="242" t="str">
        <f t="shared" si="84"/>
        <v/>
      </c>
      <c r="AB132" s="135" t="s">
        <v>40</v>
      </c>
      <c r="AC132" s="242" t="str">
        <f t="shared" si="85"/>
        <v/>
      </c>
      <c r="AD132" s="135"/>
      <c r="AE132" s="135"/>
      <c r="AG132" s="145" t="str">
        <f t="shared" si="102"/>
        <v/>
      </c>
      <c r="AH132" s="145">
        <f t="shared" si="103"/>
        <v>0</v>
      </c>
      <c r="AI132" s="150" t="str">
        <f t="shared" si="104"/>
        <v/>
      </c>
      <c r="AJ132" s="145" t="e">
        <f t="shared" si="105"/>
        <v>#VALUE!</v>
      </c>
      <c r="AK132" s="145" t="e">
        <f t="shared" si="90"/>
        <v>#VALUE!</v>
      </c>
      <c r="AL132" s="145">
        <f t="shared" si="106"/>
        <v>23955</v>
      </c>
      <c r="AM132" s="143" t="e">
        <f t="shared" si="107"/>
        <v>#VALUE!</v>
      </c>
      <c r="AN132" s="143" t="e">
        <f t="shared" si="108"/>
        <v>#VALUE!</v>
      </c>
      <c r="AO132" s="143" t="e">
        <f t="shared" si="109"/>
        <v>#VALUE!</v>
      </c>
      <c r="AP132" s="143">
        <f t="shared" si="110"/>
        <v>0</v>
      </c>
      <c r="AQ132" s="143">
        <f t="shared" si="111"/>
        <v>1</v>
      </c>
      <c r="AR132" s="143">
        <f t="shared" si="112"/>
        <v>1900</v>
      </c>
      <c r="AS132" s="150" t="e">
        <f t="shared" si="113"/>
        <v>#VALUE!</v>
      </c>
      <c r="AT132" s="143">
        <f t="shared" si="114"/>
        <v>2</v>
      </c>
      <c r="AU132" s="143" t="e">
        <f t="shared" si="91"/>
        <v>#VALUE!</v>
      </c>
      <c r="AV132" s="143">
        <f>IF(YEAR(AH132)&lt;='Regelaltersgrenze GRV'!$B$8,'Regelaltersgrenze GRV'!$E$8,IF(YEAR(AH132)&lt;='Regelaltersgrenze GRV'!$B$9,'Regelaltersgrenze GRV'!$E$9,IF(YEAR(AH132)&lt;='Regelaltersgrenze GRV'!$B$10,'Regelaltersgrenze GRV'!$E$10,IF(YEAR(AH132)&lt;='Regelaltersgrenze GRV'!$B$11,'Regelaltersgrenze GRV'!$E$11,IF(YEAR(AH132)&lt;='Regelaltersgrenze GRV'!$B$12,'Regelaltersgrenze GRV'!$E$12,IF(YEAR(AH132)&lt;='Regelaltersgrenze GRV'!$B$13,'Regelaltersgrenze GRV'!$E$13,IF(YEAR(AH132)&lt;='Regelaltersgrenze GRV'!$B$14,'Regelaltersgrenze GRV'!$E$14,IF(YEAR(AH132)&lt;='Regelaltersgrenze GRV'!$B$15,'Regelaltersgrenze GRV'!$E$15,IF(YEAR(AH132)&lt;='Regelaltersgrenze GRV'!$B$16,'Regelaltersgrenze GRV'!$E$16,IF(YEAR(AH132)&lt;='Regelaltersgrenze GRV'!$B$17,'Regelaltersgrenze GRV'!$E$17,IF(YEAR(AH132)&lt;='Regelaltersgrenze GRV'!$B$18,'Regelaltersgrenze GRV'!$E$18,'Regelaltersgrenze GRV'!$E$19)))))))))))</f>
        <v>787</v>
      </c>
      <c r="AW132" s="145">
        <f t="shared" si="115"/>
        <v>23954</v>
      </c>
      <c r="AX132" s="143">
        <f t="shared" si="92"/>
        <v>31</v>
      </c>
      <c r="AY132" s="143">
        <f t="shared" si="116"/>
        <v>7</v>
      </c>
      <c r="AZ132" s="143">
        <f t="shared" si="117"/>
        <v>1965</v>
      </c>
      <c r="BA132" s="143">
        <v>1</v>
      </c>
      <c r="BB132" s="143">
        <f t="shared" si="118"/>
        <v>8</v>
      </c>
      <c r="BC132" s="143">
        <f t="shared" si="94"/>
        <v>1965</v>
      </c>
    </row>
    <row r="133" spans="1:55" s="131" customFormat="1" x14ac:dyDescent="0.25">
      <c r="A133" s="131">
        <v>94</v>
      </c>
      <c r="B133" s="139"/>
      <c r="C133" s="139"/>
      <c r="D133" s="139"/>
      <c r="E133" s="139"/>
      <c r="F133" s="139"/>
      <c r="G133" s="139"/>
      <c r="H133" s="140"/>
      <c r="I133" s="139" t="s">
        <v>40</v>
      </c>
      <c r="J133" s="135" t="s">
        <v>40</v>
      </c>
      <c r="K133" s="135" t="str">
        <f t="shared" si="95"/>
        <v/>
      </c>
      <c r="L133" s="139" t="str">
        <f t="shared" si="119"/>
        <v/>
      </c>
      <c r="M133" s="140" t="str">
        <f t="shared" si="120"/>
        <v/>
      </c>
      <c r="N133" s="139" t="str">
        <f t="shared" si="86"/>
        <v/>
      </c>
      <c r="O133" s="135" t="str">
        <f t="shared" si="87"/>
        <v/>
      </c>
      <c r="P133" s="135" t="str">
        <f t="shared" si="96"/>
        <v/>
      </c>
      <c r="Q133" s="139" t="str">
        <f t="shared" si="97"/>
        <v/>
      </c>
      <c r="R133" s="139" t="str">
        <f t="shared" si="98"/>
        <v/>
      </c>
      <c r="S133" s="139" t="str">
        <f t="shared" si="88"/>
        <v/>
      </c>
      <c r="T133" s="139" t="str">
        <f t="shared" si="93"/>
        <v/>
      </c>
      <c r="U133" s="244" t="str">
        <f t="shared" si="89"/>
        <v/>
      </c>
      <c r="V133" s="139" t="str">
        <f t="shared" si="99"/>
        <v/>
      </c>
      <c r="W133" s="139" t="str">
        <f t="shared" si="100"/>
        <v/>
      </c>
      <c r="X133" s="139" t="str">
        <f t="shared" si="82"/>
        <v/>
      </c>
      <c r="Y133" s="139" t="str">
        <f t="shared" si="101"/>
        <v/>
      </c>
      <c r="Z133" s="135" t="str">
        <f t="shared" si="83"/>
        <v/>
      </c>
      <c r="AA133" s="242" t="str">
        <f t="shared" si="84"/>
        <v/>
      </c>
      <c r="AB133" s="135" t="s">
        <v>40</v>
      </c>
      <c r="AC133" s="242" t="str">
        <f t="shared" si="85"/>
        <v/>
      </c>
      <c r="AD133" s="135"/>
      <c r="AE133" s="135"/>
      <c r="AG133" s="145" t="str">
        <f t="shared" si="102"/>
        <v/>
      </c>
      <c r="AH133" s="145">
        <f t="shared" si="103"/>
        <v>0</v>
      </c>
      <c r="AI133" s="150" t="str">
        <f t="shared" si="104"/>
        <v/>
      </c>
      <c r="AJ133" s="145" t="e">
        <f t="shared" si="105"/>
        <v>#VALUE!</v>
      </c>
      <c r="AK133" s="145" t="e">
        <f t="shared" si="90"/>
        <v>#VALUE!</v>
      </c>
      <c r="AL133" s="145">
        <f t="shared" si="106"/>
        <v>23955</v>
      </c>
      <c r="AM133" s="143" t="e">
        <f t="shared" si="107"/>
        <v>#VALUE!</v>
      </c>
      <c r="AN133" s="143" t="e">
        <f t="shared" si="108"/>
        <v>#VALUE!</v>
      </c>
      <c r="AO133" s="143" t="e">
        <f t="shared" si="109"/>
        <v>#VALUE!</v>
      </c>
      <c r="AP133" s="143">
        <f t="shared" si="110"/>
        <v>0</v>
      </c>
      <c r="AQ133" s="143">
        <f t="shared" si="111"/>
        <v>1</v>
      </c>
      <c r="AR133" s="143">
        <f t="shared" si="112"/>
        <v>1900</v>
      </c>
      <c r="AS133" s="150" t="e">
        <f t="shared" si="113"/>
        <v>#VALUE!</v>
      </c>
      <c r="AT133" s="143">
        <f t="shared" si="114"/>
        <v>2</v>
      </c>
      <c r="AU133" s="143" t="e">
        <f t="shared" si="91"/>
        <v>#VALUE!</v>
      </c>
      <c r="AV133" s="143">
        <f>IF(YEAR(AH133)&lt;='Regelaltersgrenze GRV'!$B$8,'Regelaltersgrenze GRV'!$E$8,IF(YEAR(AH133)&lt;='Regelaltersgrenze GRV'!$B$9,'Regelaltersgrenze GRV'!$E$9,IF(YEAR(AH133)&lt;='Regelaltersgrenze GRV'!$B$10,'Regelaltersgrenze GRV'!$E$10,IF(YEAR(AH133)&lt;='Regelaltersgrenze GRV'!$B$11,'Regelaltersgrenze GRV'!$E$11,IF(YEAR(AH133)&lt;='Regelaltersgrenze GRV'!$B$12,'Regelaltersgrenze GRV'!$E$12,IF(YEAR(AH133)&lt;='Regelaltersgrenze GRV'!$B$13,'Regelaltersgrenze GRV'!$E$13,IF(YEAR(AH133)&lt;='Regelaltersgrenze GRV'!$B$14,'Regelaltersgrenze GRV'!$E$14,IF(YEAR(AH133)&lt;='Regelaltersgrenze GRV'!$B$15,'Regelaltersgrenze GRV'!$E$15,IF(YEAR(AH133)&lt;='Regelaltersgrenze GRV'!$B$16,'Regelaltersgrenze GRV'!$E$16,IF(YEAR(AH133)&lt;='Regelaltersgrenze GRV'!$B$17,'Regelaltersgrenze GRV'!$E$17,IF(YEAR(AH133)&lt;='Regelaltersgrenze GRV'!$B$18,'Regelaltersgrenze GRV'!$E$18,'Regelaltersgrenze GRV'!$E$19)))))))))))</f>
        <v>787</v>
      </c>
      <c r="AW133" s="145">
        <f t="shared" si="115"/>
        <v>23954</v>
      </c>
      <c r="AX133" s="143">
        <f t="shared" si="92"/>
        <v>31</v>
      </c>
      <c r="AY133" s="143">
        <f t="shared" si="116"/>
        <v>7</v>
      </c>
      <c r="AZ133" s="143">
        <f t="shared" si="117"/>
        <v>1965</v>
      </c>
      <c r="BA133" s="143">
        <v>1</v>
      </c>
      <c r="BB133" s="143">
        <f t="shared" si="118"/>
        <v>8</v>
      </c>
      <c r="BC133" s="143">
        <f t="shared" si="94"/>
        <v>1965</v>
      </c>
    </row>
    <row r="134" spans="1:55" s="131" customFormat="1" x14ac:dyDescent="0.25">
      <c r="A134" s="131">
        <v>95</v>
      </c>
      <c r="B134" s="139"/>
      <c r="C134" s="139"/>
      <c r="D134" s="139"/>
      <c r="E134" s="139"/>
      <c r="F134" s="139"/>
      <c r="G134" s="139"/>
      <c r="H134" s="140"/>
      <c r="I134" s="139" t="s">
        <v>40</v>
      </c>
      <c r="J134" s="135" t="s">
        <v>40</v>
      </c>
      <c r="K134" s="135" t="str">
        <f t="shared" si="95"/>
        <v/>
      </c>
      <c r="L134" s="139" t="str">
        <f t="shared" si="119"/>
        <v/>
      </c>
      <c r="M134" s="140" t="str">
        <f t="shared" si="120"/>
        <v/>
      </c>
      <c r="N134" s="139" t="str">
        <f t="shared" si="86"/>
        <v/>
      </c>
      <c r="O134" s="135" t="str">
        <f>IF(B134&lt;&gt;"",IF(N134="FRWL22","Bitte auswählen","entfällt bei Tarif "&amp;N134),"")</f>
        <v/>
      </c>
      <c r="P134" s="135" t="str">
        <f t="shared" si="96"/>
        <v/>
      </c>
      <c r="Q134" s="139" t="str">
        <f t="shared" si="97"/>
        <v/>
      </c>
      <c r="R134" s="139" t="str">
        <f t="shared" si="98"/>
        <v/>
      </c>
      <c r="S134" s="139" t="str">
        <f t="shared" si="88"/>
        <v/>
      </c>
      <c r="T134" s="139" t="str">
        <f t="shared" si="93"/>
        <v/>
      </c>
      <c r="U134" s="244" t="str">
        <f t="shared" si="89"/>
        <v/>
      </c>
      <c r="V134" s="139" t="str">
        <f t="shared" si="99"/>
        <v/>
      </c>
      <c r="W134" s="139" t="str">
        <f t="shared" si="100"/>
        <v/>
      </c>
      <c r="X134" s="139" t="str">
        <f t="shared" si="82"/>
        <v/>
      </c>
      <c r="Y134" s="139" t="str">
        <f t="shared" si="101"/>
        <v/>
      </c>
      <c r="Z134" s="135" t="str">
        <f t="shared" si="83"/>
        <v/>
      </c>
      <c r="AA134" s="242" t="str">
        <f t="shared" si="84"/>
        <v/>
      </c>
      <c r="AB134" s="135" t="s">
        <v>40</v>
      </c>
      <c r="AC134" s="242" t="str">
        <f t="shared" si="85"/>
        <v/>
      </c>
      <c r="AD134" s="135"/>
      <c r="AE134" s="135"/>
      <c r="AG134" s="145" t="str">
        <f t="shared" si="102"/>
        <v/>
      </c>
      <c r="AH134" s="145">
        <f t="shared" si="103"/>
        <v>0</v>
      </c>
      <c r="AI134" s="150" t="str">
        <f t="shared" si="104"/>
        <v/>
      </c>
      <c r="AJ134" s="145" t="e">
        <f t="shared" si="105"/>
        <v>#VALUE!</v>
      </c>
      <c r="AK134" s="145" t="e">
        <f t="shared" si="90"/>
        <v>#VALUE!</v>
      </c>
      <c r="AL134" s="145">
        <f t="shared" si="106"/>
        <v>23955</v>
      </c>
      <c r="AM134" s="143" t="e">
        <f t="shared" si="107"/>
        <v>#VALUE!</v>
      </c>
      <c r="AN134" s="143" t="e">
        <f t="shared" si="108"/>
        <v>#VALUE!</v>
      </c>
      <c r="AO134" s="143" t="e">
        <f t="shared" si="109"/>
        <v>#VALUE!</v>
      </c>
      <c r="AP134" s="143">
        <f t="shared" si="110"/>
        <v>0</v>
      </c>
      <c r="AQ134" s="143">
        <f t="shared" si="111"/>
        <v>1</v>
      </c>
      <c r="AR134" s="143">
        <f t="shared" si="112"/>
        <v>1900</v>
      </c>
      <c r="AS134" s="150" t="e">
        <f t="shared" si="113"/>
        <v>#VALUE!</v>
      </c>
      <c r="AT134" s="143">
        <f t="shared" si="114"/>
        <v>2</v>
      </c>
      <c r="AU134" s="143" t="e">
        <f t="shared" si="91"/>
        <v>#VALUE!</v>
      </c>
      <c r="AV134" s="143">
        <f>IF(YEAR(AH134)&lt;='Regelaltersgrenze GRV'!$B$8,'Regelaltersgrenze GRV'!$E$8,IF(YEAR(AH134)&lt;='Regelaltersgrenze GRV'!$B$9,'Regelaltersgrenze GRV'!$E$9,IF(YEAR(AH134)&lt;='Regelaltersgrenze GRV'!$B$10,'Regelaltersgrenze GRV'!$E$10,IF(YEAR(AH134)&lt;='Regelaltersgrenze GRV'!$B$11,'Regelaltersgrenze GRV'!$E$11,IF(YEAR(AH134)&lt;='Regelaltersgrenze GRV'!$B$12,'Regelaltersgrenze GRV'!$E$12,IF(YEAR(AH134)&lt;='Regelaltersgrenze GRV'!$B$13,'Regelaltersgrenze GRV'!$E$13,IF(YEAR(AH134)&lt;='Regelaltersgrenze GRV'!$B$14,'Regelaltersgrenze GRV'!$E$14,IF(YEAR(AH134)&lt;='Regelaltersgrenze GRV'!$B$15,'Regelaltersgrenze GRV'!$E$15,IF(YEAR(AH134)&lt;='Regelaltersgrenze GRV'!$B$16,'Regelaltersgrenze GRV'!$E$16,IF(YEAR(AH134)&lt;='Regelaltersgrenze GRV'!$B$17,'Regelaltersgrenze GRV'!$E$17,IF(YEAR(AH134)&lt;='Regelaltersgrenze GRV'!$B$18,'Regelaltersgrenze GRV'!$E$18,'Regelaltersgrenze GRV'!$E$19)))))))))))</f>
        <v>787</v>
      </c>
      <c r="AW134" s="145">
        <f t="shared" si="115"/>
        <v>23954</v>
      </c>
      <c r="AX134" s="143">
        <f t="shared" si="92"/>
        <v>31</v>
      </c>
      <c r="AY134" s="143">
        <f t="shared" si="116"/>
        <v>7</v>
      </c>
      <c r="AZ134" s="143">
        <f t="shared" si="117"/>
        <v>1965</v>
      </c>
      <c r="BA134" s="143">
        <v>1</v>
      </c>
      <c r="BB134" s="143">
        <f t="shared" si="118"/>
        <v>8</v>
      </c>
      <c r="BC134" s="143">
        <f t="shared" si="94"/>
        <v>1965</v>
      </c>
    </row>
    <row r="135" spans="1:55" s="131" customFormat="1" x14ac:dyDescent="0.25">
      <c r="A135" s="131">
        <v>96</v>
      </c>
      <c r="B135" s="139"/>
      <c r="C135" s="139"/>
      <c r="D135" s="139"/>
      <c r="E135" s="139"/>
      <c r="F135" s="139"/>
      <c r="G135" s="139"/>
      <c r="H135" s="140"/>
      <c r="I135" s="139" t="s">
        <v>40</v>
      </c>
      <c r="J135" s="135" t="s">
        <v>40</v>
      </c>
      <c r="K135" s="135" t="str">
        <f t="shared" si="95"/>
        <v/>
      </c>
      <c r="L135" s="139" t="str">
        <f t="shared" si="119"/>
        <v/>
      </c>
      <c r="M135" s="140" t="str">
        <f t="shared" si="120"/>
        <v/>
      </c>
      <c r="N135" s="139" t="str">
        <f t="shared" si="86"/>
        <v/>
      </c>
      <c r="O135" s="135" t="str">
        <f t="shared" ref="O135:O139" si="121">IF(B135&lt;&gt;"",IF(N135="FRWL22","Bitte auswählen","entfällt bei Tarif "&amp;N135),"")</f>
        <v/>
      </c>
      <c r="P135" s="135" t="str">
        <f t="shared" si="96"/>
        <v/>
      </c>
      <c r="Q135" s="139" t="str">
        <f t="shared" si="97"/>
        <v/>
      </c>
      <c r="R135" s="139" t="str">
        <f t="shared" si="98"/>
        <v/>
      </c>
      <c r="S135" s="139" t="str">
        <f t="shared" si="88"/>
        <v/>
      </c>
      <c r="T135" s="139" t="str">
        <f t="shared" si="93"/>
        <v/>
      </c>
      <c r="U135" s="244" t="str">
        <f t="shared" si="89"/>
        <v/>
      </c>
      <c r="V135" s="139" t="str">
        <f t="shared" si="99"/>
        <v/>
      </c>
      <c r="W135" s="139" t="str">
        <f t="shared" si="100"/>
        <v/>
      </c>
      <c r="X135" s="139" t="str">
        <f t="shared" si="82"/>
        <v/>
      </c>
      <c r="Y135" s="139" t="str">
        <f t="shared" si="101"/>
        <v/>
      </c>
      <c r="Z135" s="135" t="str">
        <f t="shared" si="83"/>
        <v/>
      </c>
      <c r="AA135" s="242" t="str">
        <f t="shared" ref="AA135:AA139" si="122">IF(B135&lt;&gt;"",IF(Z135="bAV-Dynamik P(x%)",IF($L$29="","bitte Steigerungssatz für bAV-Dynamik P(x%) einsetzen.",$L$29),""),"")</f>
        <v/>
      </c>
      <c r="AB135" s="135" t="s">
        <v>40</v>
      </c>
      <c r="AC135" s="242" t="str">
        <f t="shared" si="85"/>
        <v/>
      </c>
      <c r="AD135" s="135"/>
      <c r="AE135" s="135"/>
      <c r="AG135" s="145" t="str">
        <f t="shared" si="102"/>
        <v/>
      </c>
      <c r="AH135" s="145">
        <f t="shared" si="103"/>
        <v>0</v>
      </c>
      <c r="AI135" s="150" t="str">
        <f t="shared" si="104"/>
        <v/>
      </c>
      <c r="AJ135" s="145" t="e">
        <f t="shared" si="105"/>
        <v>#VALUE!</v>
      </c>
      <c r="AK135" s="145" t="e">
        <f t="shared" si="90"/>
        <v>#VALUE!</v>
      </c>
      <c r="AL135" s="145">
        <f t="shared" si="106"/>
        <v>23955</v>
      </c>
      <c r="AM135" s="143" t="e">
        <f t="shared" si="107"/>
        <v>#VALUE!</v>
      </c>
      <c r="AN135" s="143" t="e">
        <f t="shared" si="108"/>
        <v>#VALUE!</v>
      </c>
      <c r="AO135" s="143" t="e">
        <f t="shared" si="109"/>
        <v>#VALUE!</v>
      </c>
      <c r="AP135" s="143">
        <f t="shared" si="110"/>
        <v>0</v>
      </c>
      <c r="AQ135" s="143">
        <f t="shared" si="111"/>
        <v>1</v>
      </c>
      <c r="AR135" s="143">
        <f t="shared" si="112"/>
        <v>1900</v>
      </c>
      <c r="AS135" s="150" t="e">
        <f t="shared" si="113"/>
        <v>#VALUE!</v>
      </c>
      <c r="AT135" s="143">
        <f t="shared" si="114"/>
        <v>2</v>
      </c>
      <c r="AU135" s="143" t="e">
        <f t="shared" si="91"/>
        <v>#VALUE!</v>
      </c>
      <c r="AV135" s="143">
        <f>IF(YEAR(AH135)&lt;='Regelaltersgrenze GRV'!$B$8,'Regelaltersgrenze GRV'!$E$8,IF(YEAR(AH135)&lt;='Regelaltersgrenze GRV'!$B$9,'Regelaltersgrenze GRV'!$E$9,IF(YEAR(AH135)&lt;='Regelaltersgrenze GRV'!$B$10,'Regelaltersgrenze GRV'!$E$10,IF(YEAR(AH135)&lt;='Regelaltersgrenze GRV'!$B$11,'Regelaltersgrenze GRV'!$E$11,IF(YEAR(AH135)&lt;='Regelaltersgrenze GRV'!$B$12,'Regelaltersgrenze GRV'!$E$12,IF(YEAR(AH135)&lt;='Regelaltersgrenze GRV'!$B$13,'Regelaltersgrenze GRV'!$E$13,IF(YEAR(AH135)&lt;='Regelaltersgrenze GRV'!$B$14,'Regelaltersgrenze GRV'!$E$14,IF(YEAR(AH135)&lt;='Regelaltersgrenze GRV'!$B$15,'Regelaltersgrenze GRV'!$E$15,IF(YEAR(AH135)&lt;='Regelaltersgrenze GRV'!$B$16,'Regelaltersgrenze GRV'!$E$16,IF(YEAR(AH135)&lt;='Regelaltersgrenze GRV'!$B$17,'Regelaltersgrenze GRV'!$E$17,IF(YEAR(AH135)&lt;='Regelaltersgrenze GRV'!$B$18,'Regelaltersgrenze GRV'!$E$18,'Regelaltersgrenze GRV'!$E$19)))))))))))</f>
        <v>787</v>
      </c>
      <c r="AW135" s="145">
        <f t="shared" si="115"/>
        <v>23954</v>
      </c>
      <c r="AX135" s="143">
        <f t="shared" si="92"/>
        <v>31</v>
      </c>
      <c r="AY135" s="143">
        <f t="shared" si="116"/>
        <v>7</v>
      </c>
      <c r="AZ135" s="143">
        <f t="shared" si="117"/>
        <v>1965</v>
      </c>
      <c r="BA135" s="143">
        <v>1</v>
      </c>
      <c r="BB135" s="143">
        <f t="shared" si="118"/>
        <v>8</v>
      </c>
      <c r="BC135" s="143">
        <f t="shared" si="94"/>
        <v>1965</v>
      </c>
    </row>
    <row r="136" spans="1:55" s="131" customFormat="1" x14ac:dyDescent="0.25">
      <c r="A136" s="131">
        <v>97</v>
      </c>
      <c r="B136" s="139"/>
      <c r="C136" s="139"/>
      <c r="D136" s="139"/>
      <c r="E136" s="139"/>
      <c r="F136" s="139"/>
      <c r="G136" s="139"/>
      <c r="H136" s="140"/>
      <c r="I136" s="139" t="s">
        <v>40</v>
      </c>
      <c r="J136" s="135" t="s">
        <v>40</v>
      </c>
      <c r="K136" s="135" t="str">
        <f t="shared" si="95"/>
        <v/>
      </c>
      <c r="L136" s="139" t="str">
        <f t="shared" si="119"/>
        <v/>
      </c>
      <c r="M136" s="140" t="str">
        <f t="shared" si="120"/>
        <v/>
      </c>
      <c r="N136" s="139" t="str">
        <f t="shared" si="86"/>
        <v/>
      </c>
      <c r="O136" s="135" t="str">
        <f t="shared" si="121"/>
        <v/>
      </c>
      <c r="P136" s="135" t="str">
        <f t="shared" si="96"/>
        <v/>
      </c>
      <c r="Q136" s="139" t="str">
        <f t="shared" si="97"/>
        <v/>
      </c>
      <c r="R136" s="139" t="str">
        <f t="shared" si="98"/>
        <v/>
      </c>
      <c r="S136" s="139" t="str">
        <f t="shared" si="88"/>
        <v/>
      </c>
      <c r="T136" s="139" t="str">
        <f t="shared" si="93"/>
        <v/>
      </c>
      <c r="U136" s="244" t="str">
        <f t="shared" si="89"/>
        <v/>
      </c>
      <c r="V136" s="139" t="str">
        <f t="shared" si="99"/>
        <v/>
      </c>
      <c r="W136" s="139" t="str">
        <f t="shared" si="100"/>
        <v/>
      </c>
      <c r="X136" s="139" t="str">
        <f t="shared" si="82"/>
        <v/>
      </c>
      <c r="Y136" s="139" t="str">
        <f t="shared" si="101"/>
        <v/>
      </c>
      <c r="Z136" s="135" t="str">
        <f t="shared" si="83"/>
        <v/>
      </c>
      <c r="AA136" s="242" t="str">
        <f t="shared" si="122"/>
        <v/>
      </c>
      <c r="AB136" s="135" t="s">
        <v>40</v>
      </c>
      <c r="AC136" s="242" t="str">
        <f t="shared" si="85"/>
        <v/>
      </c>
      <c r="AD136" s="135"/>
      <c r="AE136" s="135"/>
      <c r="AG136" s="145" t="str">
        <f t="shared" si="102"/>
        <v/>
      </c>
      <c r="AH136" s="145">
        <f t="shared" si="103"/>
        <v>0</v>
      </c>
      <c r="AI136" s="150" t="str">
        <f t="shared" si="104"/>
        <v/>
      </c>
      <c r="AJ136" s="145" t="e">
        <f t="shared" si="105"/>
        <v>#VALUE!</v>
      </c>
      <c r="AK136" s="145" t="e">
        <f t="shared" si="90"/>
        <v>#VALUE!</v>
      </c>
      <c r="AL136" s="145">
        <f t="shared" si="106"/>
        <v>23955</v>
      </c>
      <c r="AM136" s="143" t="e">
        <f t="shared" si="107"/>
        <v>#VALUE!</v>
      </c>
      <c r="AN136" s="143" t="e">
        <f t="shared" si="108"/>
        <v>#VALUE!</v>
      </c>
      <c r="AO136" s="143" t="e">
        <f t="shared" si="109"/>
        <v>#VALUE!</v>
      </c>
      <c r="AP136" s="143">
        <f t="shared" si="110"/>
        <v>0</v>
      </c>
      <c r="AQ136" s="143">
        <f t="shared" si="111"/>
        <v>1</v>
      </c>
      <c r="AR136" s="143">
        <f t="shared" si="112"/>
        <v>1900</v>
      </c>
      <c r="AS136" s="150" t="e">
        <f t="shared" si="113"/>
        <v>#VALUE!</v>
      </c>
      <c r="AT136" s="143">
        <f t="shared" si="114"/>
        <v>2</v>
      </c>
      <c r="AU136" s="143" t="e">
        <f t="shared" si="91"/>
        <v>#VALUE!</v>
      </c>
      <c r="AV136" s="143">
        <f>IF(YEAR(AH136)&lt;='Regelaltersgrenze GRV'!$B$8,'Regelaltersgrenze GRV'!$E$8,IF(YEAR(AH136)&lt;='Regelaltersgrenze GRV'!$B$9,'Regelaltersgrenze GRV'!$E$9,IF(YEAR(AH136)&lt;='Regelaltersgrenze GRV'!$B$10,'Regelaltersgrenze GRV'!$E$10,IF(YEAR(AH136)&lt;='Regelaltersgrenze GRV'!$B$11,'Regelaltersgrenze GRV'!$E$11,IF(YEAR(AH136)&lt;='Regelaltersgrenze GRV'!$B$12,'Regelaltersgrenze GRV'!$E$12,IF(YEAR(AH136)&lt;='Regelaltersgrenze GRV'!$B$13,'Regelaltersgrenze GRV'!$E$13,IF(YEAR(AH136)&lt;='Regelaltersgrenze GRV'!$B$14,'Regelaltersgrenze GRV'!$E$14,IF(YEAR(AH136)&lt;='Regelaltersgrenze GRV'!$B$15,'Regelaltersgrenze GRV'!$E$15,IF(YEAR(AH136)&lt;='Regelaltersgrenze GRV'!$B$16,'Regelaltersgrenze GRV'!$E$16,IF(YEAR(AH136)&lt;='Regelaltersgrenze GRV'!$B$17,'Regelaltersgrenze GRV'!$E$17,IF(YEAR(AH136)&lt;='Regelaltersgrenze GRV'!$B$18,'Regelaltersgrenze GRV'!$E$18,'Regelaltersgrenze GRV'!$E$19)))))))))))</f>
        <v>787</v>
      </c>
      <c r="AW136" s="145">
        <f t="shared" si="115"/>
        <v>23954</v>
      </c>
      <c r="AX136" s="143">
        <f t="shared" si="92"/>
        <v>31</v>
      </c>
      <c r="AY136" s="143">
        <f t="shared" si="116"/>
        <v>7</v>
      </c>
      <c r="AZ136" s="143">
        <f t="shared" si="117"/>
        <v>1965</v>
      </c>
      <c r="BA136" s="143">
        <v>1</v>
      </c>
      <c r="BB136" s="143">
        <f t="shared" si="118"/>
        <v>8</v>
      </c>
      <c r="BC136" s="143">
        <f t="shared" si="94"/>
        <v>1965</v>
      </c>
    </row>
    <row r="137" spans="1:55" s="131" customFormat="1" x14ac:dyDescent="0.25">
      <c r="A137" s="131">
        <v>98</v>
      </c>
      <c r="B137" s="139"/>
      <c r="C137" s="139"/>
      <c r="D137" s="139"/>
      <c r="E137" s="139"/>
      <c r="F137" s="139"/>
      <c r="G137" s="139"/>
      <c r="H137" s="140"/>
      <c r="I137" s="139" t="s">
        <v>40</v>
      </c>
      <c r="J137" s="135" t="s">
        <v>40</v>
      </c>
      <c r="K137" s="135" t="str">
        <f t="shared" si="95"/>
        <v/>
      </c>
      <c r="L137" s="139" t="str">
        <f t="shared" si="119"/>
        <v/>
      </c>
      <c r="M137" s="140" t="str">
        <f t="shared" si="120"/>
        <v/>
      </c>
      <c r="N137" s="139" t="str">
        <f t="shared" si="86"/>
        <v/>
      </c>
      <c r="O137" s="135" t="str">
        <f t="shared" si="121"/>
        <v/>
      </c>
      <c r="P137" s="135" t="str">
        <f t="shared" si="96"/>
        <v/>
      </c>
      <c r="Q137" s="139" t="str">
        <f t="shared" si="97"/>
        <v/>
      </c>
      <c r="R137" s="139" t="str">
        <f t="shared" si="98"/>
        <v/>
      </c>
      <c r="S137" s="139" t="str">
        <f t="shared" si="88"/>
        <v/>
      </c>
      <c r="T137" s="139" t="str">
        <f t="shared" si="93"/>
        <v/>
      </c>
      <c r="U137" s="244" t="str">
        <f t="shared" si="89"/>
        <v/>
      </c>
      <c r="V137" s="139" t="str">
        <f t="shared" si="99"/>
        <v/>
      </c>
      <c r="W137" s="139" t="str">
        <f t="shared" si="100"/>
        <v/>
      </c>
      <c r="X137" s="139" t="str">
        <f t="shared" si="82"/>
        <v/>
      </c>
      <c r="Y137" s="139" t="str">
        <f t="shared" si="101"/>
        <v/>
      </c>
      <c r="Z137" s="135" t="str">
        <f t="shared" si="83"/>
        <v/>
      </c>
      <c r="AA137" s="242" t="str">
        <f t="shared" si="122"/>
        <v/>
      </c>
      <c r="AB137" s="135" t="s">
        <v>40</v>
      </c>
      <c r="AC137" s="242" t="str">
        <f t="shared" si="85"/>
        <v/>
      </c>
      <c r="AD137" s="135"/>
      <c r="AE137" s="135"/>
      <c r="AG137" s="145" t="str">
        <f t="shared" si="102"/>
        <v/>
      </c>
      <c r="AH137" s="145">
        <f t="shared" si="103"/>
        <v>0</v>
      </c>
      <c r="AI137" s="150" t="str">
        <f t="shared" si="104"/>
        <v/>
      </c>
      <c r="AJ137" s="145" t="e">
        <f t="shared" si="105"/>
        <v>#VALUE!</v>
      </c>
      <c r="AK137" s="145" t="e">
        <f t="shared" si="90"/>
        <v>#VALUE!</v>
      </c>
      <c r="AL137" s="145">
        <f t="shared" si="106"/>
        <v>23955</v>
      </c>
      <c r="AM137" s="143" t="e">
        <f t="shared" si="107"/>
        <v>#VALUE!</v>
      </c>
      <c r="AN137" s="143" t="e">
        <f t="shared" si="108"/>
        <v>#VALUE!</v>
      </c>
      <c r="AO137" s="143" t="e">
        <f t="shared" si="109"/>
        <v>#VALUE!</v>
      </c>
      <c r="AP137" s="143">
        <f t="shared" si="110"/>
        <v>0</v>
      </c>
      <c r="AQ137" s="143">
        <f t="shared" si="111"/>
        <v>1</v>
      </c>
      <c r="AR137" s="143">
        <f t="shared" si="112"/>
        <v>1900</v>
      </c>
      <c r="AS137" s="150" t="e">
        <f t="shared" si="113"/>
        <v>#VALUE!</v>
      </c>
      <c r="AT137" s="143">
        <f t="shared" si="114"/>
        <v>2</v>
      </c>
      <c r="AU137" s="143" t="e">
        <f t="shared" si="91"/>
        <v>#VALUE!</v>
      </c>
      <c r="AV137" s="143">
        <f>IF(YEAR(AH137)&lt;='Regelaltersgrenze GRV'!$B$8,'Regelaltersgrenze GRV'!$E$8,IF(YEAR(AH137)&lt;='Regelaltersgrenze GRV'!$B$9,'Regelaltersgrenze GRV'!$E$9,IF(YEAR(AH137)&lt;='Regelaltersgrenze GRV'!$B$10,'Regelaltersgrenze GRV'!$E$10,IF(YEAR(AH137)&lt;='Regelaltersgrenze GRV'!$B$11,'Regelaltersgrenze GRV'!$E$11,IF(YEAR(AH137)&lt;='Regelaltersgrenze GRV'!$B$12,'Regelaltersgrenze GRV'!$E$12,IF(YEAR(AH137)&lt;='Regelaltersgrenze GRV'!$B$13,'Regelaltersgrenze GRV'!$E$13,IF(YEAR(AH137)&lt;='Regelaltersgrenze GRV'!$B$14,'Regelaltersgrenze GRV'!$E$14,IF(YEAR(AH137)&lt;='Regelaltersgrenze GRV'!$B$15,'Regelaltersgrenze GRV'!$E$15,IF(YEAR(AH137)&lt;='Regelaltersgrenze GRV'!$B$16,'Regelaltersgrenze GRV'!$E$16,IF(YEAR(AH137)&lt;='Regelaltersgrenze GRV'!$B$17,'Regelaltersgrenze GRV'!$E$17,IF(YEAR(AH137)&lt;='Regelaltersgrenze GRV'!$B$18,'Regelaltersgrenze GRV'!$E$18,'Regelaltersgrenze GRV'!$E$19)))))))))))</f>
        <v>787</v>
      </c>
      <c r="AW137" s="145">
        <f t="shared" si="115"/>
        <v>23954</v>
      </c>
      <c r="AX137" s="143">
        <f t="shared" si="92"/>
        <v>31</v>
      </c>
      <c r="AY137" s="143">
        <f t="shared" si="116"/>
        <v>7</v>
      </c>
      <c r="AZ137" s="143">
        <f t="shared" si="117"/>
        <v>1965</v>
      </c>
      <c r="BA137" s="143">
        <v>1</v>
      </c>
      <c r="BB137" s="143">
        <f t="shared" si="118"/>
        <v>8</v>
      </c>
      <c r="BC137" s="143">
        <f t="shared" si="94"/>
        <v>1965</v>
      </c>
    </row>
    <row r="138" spans="1:55" s="131" customFormat="1" x14ac:dyDescent="0.25">
      <c r="A138" s="131">
        <v>99</v>
      </c>
      <c r="B138" s="139"/>
      <c r="C138" s="139"/>
      <c r="D138" s="139"/>
      <c r="E138" s="139"/>
      <c r="F138" s="139"/>
      <c r="G138" s="139"/>
      <c r="H138" s="140"/>
      <c r="I138" s="139" t="s">
        <v>40</v>
      </c>
      <c r="J138" s="135" t="s">
        <v>40</v>
      </c>
      <c r="K138" s="135" t="str">
        <f t="shared" si="95"/>
        <v/>
      </c>
      <c r="L138" s="139" t="str">
        <f t="shared" si="119"/>
        <v/>
      </c>
      <c r="M138" s="140" t="str">
        <f t="shared" si="120"/>
        <v/>
      </c>
      <c r="N138" s="139" t="str">
        <f t="shared" si="86"/>
        <v/>
      </c>
      <c r="O138" s="135" t="str">
        <f t="shared" si="121"/>
        <v/>
      </c>
      <c r="P138" s="135" t="str">
        <f t="shared" si="96"/>
        <v/>
      </c>
      <c r="Q138" s="139" t="str">
        <f t="shared" si="97"/>
        <v/>
      </c>
      <c r="R138" s="139" t="str">
        <f t="shared" si="98"/>
        <v/>
      </c>
      <c r="S138" s="139" t="str">
        <f t="shared" si="88"/>
        <v/>
      </c>
      <c r="T138" s="139" t="str">
        <f t="shared" si="93"/>
        <v/>
      </c>
      <c r="U138" s="244" t="str">
        <f t="shared" si="89"/>
        <v/>
      </c>
      <c r="V138" s="139" t="str">
        <f t="shared" si="99"/>
        <v/>
      </c>
      <c r="W138" s="139" t="str">
        <f t="shared" si="100"/>
        <v/>
      </c>
      <c r="X138" s="139" t="str">
        <f t="shared" si="82"/>
        <v/>
      </c>
      <c r="Y138" s="139" t="str">
        <f t="shared" si="101"/>
        <v/>
      </c>
      <c r="Z138" s="135" t="str">
        <f t="shared" si="83"/>
        <v/>
      </c>
      <c r="AA138" s="242" t="str">
        <f t="shared" si="122"/>
        <v/>
      </c>
      <c r="AB138" s="135" t="s">
        <v>40</v>
      </c>
      <c r="AC138" s="242" t="str">
        <f t="shared" si="85"/>
        <v/>
      </c>
      <c r="AD138" s="135"/>
      <c r="AE138" s="135"/>
      <c r="AG138" s="145" t="str">
        <f t="shared" si="102"/>
        <v/>
      </c>
      <c r="AH138" s="145">
        <f t="shared" si="103"/>
        <v>0</v>
      </c>
      <c r="AI138" s="150" t="str">
        <f t="shared" si="104"/>
        <v/>
      </c>
      <c r="AJ138" s="145" t="e">
        <f t="shared" si="105"/>
        <v>#VALUE!</v>
      </c>
      <c r="AK138" s="145" t="e">
        <f t="shared" si="90"/>
        <v>#VALUE!</v>
      </c>
      <c r="AL138" s="145">
        <f t="shared" si="106"/>
        <v>23955</v>
      </c>
      <c r="AM138" s="143" t="e">
        <f t="shared" si="107"/>
        <v>#VALUE!</v>
      </c>
      <c r="AN138" s="143" t="e">
        <f t="shared" si="108"/>
        <v>#VALUE!</v>
      </c>
      <c r="AO138" s="143" t="e">
        <f t="shared" si="109"/>
        <v>#VALUE!</v>
      </c>
      <c r="AP138" s="143">
        <f t="shared" si="110"/>
        <v>0</v>
      </c>
      <c r="AQ138" s="143">
        <f t="shared" si="111"/>
        <v>1</v>
      </c>
      <c r="AR138" s="143">
        <f t="shared" si="112"/>
        <v>1900</v>
      </c>
      <c r="AS138" s="150" t="e">
        <f t="shared" si="113"/>
        <v>#VALUE!</v>
      </c>
      <c r="AT138" s="143">
        <f t="shared" si="114"/>
        <v>2</v>
      </c>
      <c r="AU138" s="143" t="e">
        <f t="shared" si="91"/>
        <v>#VALUE!</v>
      </c>
      <c r="AV138" s="143">
        <f>IF(YEAR(AH138)&lt;='Regelaltersgrenze GRV'!$B$8,'Regelaltersgrenze GRV'!$E$8,IF(YEAR(AH138)&lt;='Regelaltersgrenze GRV'!$B$9,'Regelaltersgrenze GRV'!$E$9,IF(YEAR(AH138)&lt;='Regelaltersgrenze GRV'!$B$10,'Regelaltersgrenze GRV'!$E$10,IF(YEAR(AH138)&lt;='Regelaltersgrenze GRV'!$B$11,'Regelaltersgrenze GRV'!$E$11,IF(YEAR(AH138)&lt;='Regelaltersgrenze GRV'!$B$12,'Regelaltersgrenze GRV'!$E$12,IF(YEAR(AH138)&lt;='Regelaltersgrenze GRV'!$B$13,'Regelaltersgrenze GRV'!$E$13,IF(YEAR(AH138)&lt;='Regelaltersgrenze GRV'!$B$14,'Regelaltersgrenze GRV'!$E$14,IF(YEAR(AH138)&lt;='Regelaltersgrenze GRV'!$B$15,'Regelaltersgrenze GRV'!$E$15,IF(YEAR(AH138)&lt;='Regelaltersgrenze GRV'!$B$16,'Regelaltersgrenze GRV'!$E$16,IF(YEAR(AH138)&lt;='Regelaltersgrenze GRV'!$B$17,'Regelaltersgrenze GRV'!$E$17,IF(YEAR(AH138)&lt;='Regelaltersgrenze GRV'!$B$18,'Regelaltersgrenze GRV'!$E$18,'Regelaltersgrenze GRV'!$E$19)))))))))))</f>
        <v>787</v>
      </c>
      <c r="AW138" s="145">
        <f t="shared" si="115"/>
        <v>23954</v>
      </c>
      <c r="AX138" s="143">
        <f t="shared" si="92"/>
        <v>31</v>
      </c>
      <c r="AY138" s="143">
        <f t="shared" si="116"/>
        <v>7</v>
      </c>
      <c r="AZ138" s="143">
        <f t="shared" si="117"/>
        <v>1965</v>
      </c>
      <c r="BA138" s="143">
        <v>1</v>
      </c>
      <c r="BB138" s="143">
        <f t="shared" si="118"/>
        <v>8</v>
      </c>
      <c r="BC138" s="143">
        <f t="shared" si="94"/>
        <v>1965</v>
      </c>
    </row>
    <row r="139" spans="1:55" s="131" customFormat="1" x14ac:dyDescent="0.25">
      <c r="A139" s="131">
        <v>100</v>
      </c>
      <c r="B139" s="139"/>
      <c r="C139" s="139"/>
      <c r="D139" s="139"/>
      <c r="E139" s="139"/>
      <c r="F139" s="139"/>
      <c r="G139" s="139"/>
      <c r="H139" s="140"/>
      <c r="I139" s="139" t="s">
        <v>40</v>
      </c>
      <c r="J139" s="135" t="s">
        <v>40</v>
      </c>
      <c r="K139" s="135" t="str">
        <f t="shared" si="95"/>
        <v/>
      </c>
      <c r="L139" s="139" t="str">
        <f t="shared" si="119"/>
        <v/>
      </c>
      <c r="M139" s="140" t="str">
        <f t="shared" si="120"/>
        <v/>
      </c>
      <c r="N139" s="139" t="str">
        <f t="shared" si="86"/>
        <v/>
      </c>
      <c r="O139" s="135" t="str">
        <f t="shared" si="121"/>
        <v/>
      </c>
      <c r="P139" s="135" t="str">
        <f t="shared" si="96"/>
        <v/>
      </c>
      <c r="Q139" s="139" t="str">
        <f t="shared" si="97"/>
        <v/>
      </c>
      <c r="R139" s="139" t="str">
        <f t="shared" si="98"/>
        <v/>
      </c>
      <c r="S139" s="139" t="str">
        <f t="shared" si="88"/>
        <v/>
      </c>
      <c r="T139" s="139" t="str">
        <f t="shared" si="93"/>
        <v/>
      </c>
      <c r="U139" s="244" t="str">
        <f t="shared" si="89"/>
        <v/>
      </c>
      <c r="V139" s="139" t="str">
        <f t="shared" si="99"/>
        <v/>
      </c>
      <c r="W139" s="139" t="str">
        <f t="shared" si="100"/>
        <v/>
      </c>
      <c r="X139" s="139" t="str">
        <f t="shared" si="82"/>
        <v/>
      </c>
      <c r="Y139" s="139" t="str">
        <f t="shared" si="101"/>
        <v/>
      </c>
      <c r="Z139" s="135" t="str">
        <f t="shared" si="83"/>
        <v/>
      </c>
      <c r="AA139" s="242" t="str">
        <f t="shared" si="122"/>
        <v/>
      </c>
      <c r="AB139" s="135" t="s">
        <v>40</v>
      </c>
      <c r="AC139" s="242" t="str">
        <f t="shared" si="85"/>
        <v/>
      </c>
      <c r="AD139" s="135"/>
      <c r="AE139" s="135"/>
      <c r="AG139" s="145" t="str">
        <f t="shared" si="102"/>
        <v/>
      </c>
      <c r="AH139" s="145">
        <f t="shared" si="103"/>
        <v>0</v>
      </c>
      <c r="AI139" s="150" t="str">
        <f t="shared" si="104"/>
        <v/>
      </c>
      <c r="AJ139" s="145" t="e">
        <f t="shared" si="105"/>
        <v>#VALUE!</v>
      </c>
      <c r="AK139" s="145" t="e">
        <f t="shared" si="90"/>
        <v>#VALUE!</v>
      </c>
      <c r="AL139" s="145">
        <f t="shared" si="106"/>
        <v>23955</v>
      </c>
      <c r="AM139" s="143" t="e">
        <f t="shared" si="107"/>
        <v>#VALUE!</v>
      </c>
      <c r="AN139" s="143" t="e">
        <f t="shared" si="108"/>
        <v>#VALUE!</v>
      </c>
      <c r="AO139" s="143" t="e">
        <f t="shared" si="109"/>
        <v>#VALUE!</v>
      </c>
      <c r="AP139" s="143">
        <f t="shared" si="110"/>
        <v>0</v>
      </c>
      <c r="AQ139" s="143">
        <f t="shared" si="111"/>
        <v>1</v>
      </c>
      <c r="AR139" s="143">
        <f t="shared" si="112"/>
        <v>1900</v>
      </c>
      <c r="AS139" s="150" t="e">
        <f t="shared" si="113"/>
        <v>#VALUE!</v>
      </c>
      <c r="AT139" s="143">
        <f t="shared" si="114"/>
        <v>2</v>
      </c>
      <c r="AU139" s="143" t="e">
        <f t="shared" si="91"/>
        <v>#VALUE!</v>
      </c>
      <c r="AV139" s="143">
        <f>IF(YEAR(AH139)&lt;='Regelaltersgrenze GRV'!$B$8,'Regelaltersgrenze GRV'!$E$8,IF(YEAR(AH139)&lt;='Regelaltersgrenze GRV'!$B$9,'Regelaltersgrenze GRV'!$E$9,IF(YEAR(AH139)&lt;='Regelaltersgrenze GRV'!$B$10,'Regelaltersgrenze GRV'!$E$10,IF(YEAR(AH139)&lt;='Regelaltersgrenze GRV'!$B$11,'Regelaltersgrenze GRV'!$E$11,IF(YEAR(AH139)&lt;='Regelaltersgrenze GRV'!$B$12,'Regelaltersgrenze GRV'!$E$12,IF(YEAR(AH139)&lt;='Regelaltersgrenze GRV'!$B$13,'Regelaltersgrenze GRV'!$E$13,IF(YEAR(AH139)&lt;='Regelaltersgrenze GRV'!$B$14,'Regelaltersgrenze GRV'!$E$14,IF(YEAR(AH139)&lt;='Regelaltersgrenze GRV'!$B$15,'Regelaltersgrenze GRV'!$E$15,IF(YEAR(AH139)&lt;='Regelaltersgrenze GRV'!$B$16,'Regelaltersgrenze GRV'!$E$16,IF(YEAR(AH139)&lt;='Regelaltersgrenze GRV'!$B$17,'Regelaltersgrenze GRV'!$E$17,IF(YEAR(AH139)&lt;='Regelaltersgrenze GRV'!$B$18,'Regelaltersgrenze GRV'!$E$18,'Regelaltersgrenze GRV'!$E$19)))))))))))</f>
        <v>787</v>
      </c>
      <c r="AW139" s="145">
        <f t="shared" si="115"/>
        <v>23954</v>
      </c>
      <c r="AX139" s="143">
        <f t="shared" si="92"/>
        <v>31</v>
      </c>
      <c r="AY139" s="143">
        <f t="shared" si="116"/>
        <v>7</v>
      </c>
      <c r="AZ139" s="143">
        <f t="shared" si="117"/>
        <v>1965</v>
      </c>
      <c r="BA139" s="143">
        <v>1</v>
      </c>
      <c r="BB139" s="143">
        <f t="shared" si="118"/>
        <v>8</v>
      </c>
      <c r="BC139" s="143">
        <f t="shared" si="94"/>
        <v>1965</v>
      </c>
    </row>
    <row r="140" spans="1:55" s="131" customFormat="1" x14ac:dyDescent="0.25">
      <c r="Q140" s="141"/>
      <c r="R140" s="141"/>
      <c r="U140" s="141"/>
      <c r="W140" s="141"/>
      <c r="Z140" s="141"/>
      <c r="AA140" s="141"/>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row>
    <row r="141" spans="1:55" s="131" customFormat="1" x14ac:dyDescent="0.25">
      <c r="Q141" s="141"/>
      <c r="R141" s="141"/>
      <c r="U141" s="141"/>
      <c r="W141" s="141"/>
      <c r="Z141" s="141"/>
      <c r="AA141" s="141"/>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row>
    <row r="142" spans="1:55" s="131" customFormat="1" x14ac:dyDescent="0.25">
      <c r="Q142" s="141"/>
      <c r="R142" s="141"/>
      <c r="U142" s="141"/>
      <c r="W142" s="141"/>
      <c r="Z142" s="141"/>
      <c r="AA142" s="141"/>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row>
    <row r="143" spans="1:55" s="131" customFormat="1" x14ac:dyDescent="0.25">
      <c r="Q143" s="141"/>
      <c r="R143" s="141"/>
      <c r="U143" s="141"/>
      <c r="W143" s="141"/>
      <c r="Z143" s="141"/>
      <c r="AA143" s="141"/>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row>
    <row r="144" spans="1:55" s="131" customFormat="1" x14ac:dyDescent="0.25">
      <c r="Q144" s="141"/>
      <c r="R144" s="141"/>
      <c r="U144" s="141"/>
      <c r="W144" s="141"/>
      <c r="Z144" s="141"/>
      <c r="AA144" s="141"/>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row>
    <row r="145" spans="17:55" s="131" customFormat="1" x14ac:dyDescent="0.25">
      <c r="Q145" s="141"/>
      <c r="R145" s="141"/>
      <c r="U145" s="141"/>
      <c r="W145" s="141"/>
      <c r="Z145" s="141"/>
      <c r="AA145" s="141"/>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row>
    <row r="146" spans="17:55" s="131" customFormat="1" x14ac:dyDescent="0.25">
      <c r="Q146" s="141"/>
      <c r="R146" s="141"/>
      <c r="U146" s="141"/>
      <c r="W146" s="141"/>
      <c r="Z146" s="141"/>
      <c r="AA146" s="141"/>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row>
    <row r="147" spans="17:55" s="131" customFormat="1" x14ac:dyDescent="0.25">
      <c r="Q147" s="141"/>
      <c r="R147" s="141"/>
      <c r="U147" s="141"/>
      <c r="W147" s="141"/>
      <c r="Z147" s="141"/>
      <c r="AA147" s="141"/>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row>
    <row r="148" spans="17:55" s="131" customFormat="1" x14ac:dyDescent="0.25">
      <c r="Q148" s="141"/>
      <c r="R148" s="141"/>
      <c r="U148" s="141"/>
      <c r="W148" s="141"/>
      <c r="Z148" s="141"/>
      <c r="AA148" s="141"/>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row>
    <row r="149" spans="17:55" s="131" customFormat="1" x14ac:dyDescent="0.25">
      <c r="Q149" s="141"/>
      <c r="R149" s="141"/>
      <c r="U149" s="141"/>
      <c r="W149" s="141"/>
      <c r="Z149" s="141"/>
      <c r="AA149" s="141"/>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row>
    <row r="150" spans="17:55" s="131" customFormat="1" x14ac:dyDescent="0.25">
      <c r="Q150" s="141"/>
      <c r="R150" s="141"/>
      <c r="U150" s="141"/>
      <c r="W150" s="141"/>
      <c r="Z150" s="141"/>
      <c r="AA150" s="141"/>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row>
    <row r="151" spans="17:55" s="131" customFormat="1" x14ac:dyDescent="0.25">
      <c r="Q151" s="141"/>
      <c r="R151" s="141"/>
      <c r="U151" s="141"/>
      <c r="W151" s="141"/>
      <c r="Z151" s="141"/>
      <c r="AA151" s="141"/>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row>
    <row r="152" spans="17:55" s="131" customFormat="1" x14ac:dyDescent="0.25">
      <c r="Q152" s="141"/>
      <c r="R152" s="141"/>
      <c r="U152" s="141"/>
      <c r="W152" s="141"/>
      <c r="Z152" s="141"/>
      <c r="AA152" s="141"/>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row>
    <row r="153" spans="17:55" s="131" customFormat="1" x14ac:dyDescent="0.25">
      <c r="Q153" s="141"/>
      <c r="R153" s="141"/>
      <c r="U153" s="141"/>
      <c r="W153" s="141"/>
      <c r="Z153" s="141"/>
      <c r="AA153" s="141"/>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row>
    <row r="154" spans="17:55" x14ac:dyDescent="0.25">
      <c r="U154" s="141"/>
    </row>
    <row r="155" spans="17:55" x14ac:dyDescent="0.25">
      <c r="U155" s="141"/>
    </row>
    <row r="156" spans="17:55" x14ac:dyDescent="0.25">
      <c r="U156" s="141"/>
    </row>
    <row r="157" spans="17:55" x14ac:dyDescent="0.25">
      <c r="U157" s="141"/>
    </row>
    <row r="158" spans="17:55" x14ac:dyDescent="0.25">
      <c r="U158" s="141"/>
    </row>
    <row r="159" spans="17:55" x14ac:dyDescent="0.25">
      <c r="U159" s="141"/>
    </row>
    <row r="160" spans="17:55" x14ac:dyDescent="0.25">
      <c r="U160" s="141"/>
    </row>
    <row r="161" spans="21:21" x14ac:dyDescent="0.25">
      <c r="U161" s="141"/>
    </row>
    <row r="162" spans="21:21" x14ac:dyDescent="0.25">
      <c r="U162" s="141"/>
    </row>
    <row r="163" spans="21:21" x14ac:dyDescent="0.25">
      <c r="U163" s="141"/>
    </row>
    <row r="164" spans="21:21" x14ac:dyDescent="0.25">
      <c r="U164" s="141"/>
    </row>
    <row r="165" spans="21:21" x14ac:dyDescent="0.25">
      <c r="U165" s="141"/>
    </row>
    <row r="166" spans="21:21" x14ac:dyDescent="0.25">
      <c r="U166" s="141"/>
    </row>
    <row r="167" spans="21:21" x14ac:dyDescent="0.25">
      <c r="U167" s="141"/>
    </row>
    <row r="168" spans="21:21" x14ac:dyDescent="0.25">
      <c r="U168" s="141"/>
    </row>
    <row r="169" spans="21:21" x14ac:dyDescent="0.25">
      <c r="U169" s="141"/>
    </row>
    <row r="170" spans="21:21" x14ac:dyDescent="0.25">
      <c r="U170" s="141"/>
    </row>
    <row r="171" spans="21:21" x14ac:dyDescent="0.25">
      <c r="U171" s="141"/>
    </row>
    <row r="172" spans="21:21" x14ac:dyDescent="0.25">
      <c r="U172" s="141"/>
    </row>
    <row r="173" spans="21:21" x14ac:dyDescent="0.25">
      <c r="U173" s="141"/>
    </row>
    <row r="174" spans="21:21" x14ac:dyDescent="0.25">
      <c r="U174" s="141"/>
    </row>
    <row r="175" spans="21:21" x14ac:dyDescent="0.25">
      <c r="U175" s="141"/>
    </row>
    <row r="176" spans="21:21" x14ac:dyDescent="0.25">
      <c r="U176" s="141"/>
    </row>
    <row r="177" spans="21:21" x14ac:dyDescent="0.25">
      <c r="U177" s="141"/>
    </row>
    <row r="178" spans="21:21" x14ac:dyDescent="0.25">
      <c r="U178" s="141"/>
    </row>
    <row r="179" spans="21:21" x14ac:dyDescent="0.25">
      <c r="U179" s="141"/>
    </row>
    <row r="180" spans="21:21" x14ac:dyDescent="0.25">
      <c r="U180" s="141"/>
    </row>
    <row r="181" spans="21:21" x14ac:dyDescent="0.25">
      <c r="U181" s="141"/>
    </row>
    <row r="182" spans="21:21" x14ac:dyDescent="0.25">
      <c r="U182" s="141"/>
    </row>
    <row r="183" spans="21:21" x14ac:dyDescent="0.25">
      <c r="U183" s="141"/>
    </row>
    <row r="184" spans="21:21" x14ac:dyDescent="0.25">
      <c r="U184" s="141"/>
    </row>
    <row r="185" spans="21:21" x14ac:dyDescent="0.25">
      <c r="U185" s="141"/>
    </row>
    <row r="186" spans="21:21" x14ac:dyDescent="0.25">
      <c r="U186" s="141"/>
    </row>
    <row r="187" spans="21:21" x14ac:dyDescent="0.25">
      <c r="U187" s="141"/>
    </row>
    <row r="188" spans="21:21" x14ac:dyDescent="0.25">
      <c r="U188" s="141"/>
    </row>
    <row r="189" spans="21:21" x14ac:dyDescent="0.25">
      <c r="U189" s="141"/>
    </row>
    <row r="190" spans="21:21" x14ac:dyDescent="0.25">
      <c r="U190" s="141"/>
    </row>
    <row r="191" spans="21:21" x14ac:dyDescent="0.25">
      <c r="U191" s="141"/>
    </row>
    <row r="192" spans="21:21" x14ac:dyDescent="0.25">
      <c r="U192" s="141"/>
    </row>
    <row r="193" spans="21:21" x14ac:dyDescent="0.25">
      <c r="U193" s="141"/>
    </row>
    <row r="194" spans="21:21" x14ac:dyDescent="0.25">
      <c r="U194" s="141"/>
    </row>
    <row r="195" spans="21:21" x14ac:dyDescent="0.25">
      <c r="U195" s="141"/>
    </row>
    <row r="196" spans="21:21" x14ac:dyDescent="0.25">
      <c r="U196" s="141"/>
    </row>
    <row r="197" spans="21:21" x14ac:dyDescent="0.25">
      <c r="U197" s="141"/>
    </row>
    <row r="198" spans="21:21" x14ac:dyDescent="0.25">
      <c r="U198" s="141"/>
    </row>
    <row r="199" spans="21:21" x14ac:dyDescent="0.25">
      <c r="U199" s="141"/>
    </row>
    <row r="200" spans="21:21" x14ac:dyDescent="0.25">
      <c r="U200" s="141"/>
    </row>
    <row r="201" spans="21:21" x14ac:dyDescent="0.25">
      <c r="U201" s="141"/>
    </row>
    <row r="202" spans="21:21" x14ac:dyDescent="0.25">
      <c r="U202" s="141"/>
    </row>
    <row r="203" spans="21:21" x14ac:dyDescent="0.25">
      <c r="U203" s="141"/>
    </row>
    <row r="204" spans="21:21" x14ac:dyDescent="0.25">
      <c r="U204" s="141"/>
    </row>
    <row r="205" spans="21:21" x14ac:dyDescent="0.25">
      <c r="U205" s="141"/>
    </row>
    <row r="206" spans="21:21" x14ac:dyDescent="0.25">
      <c r="U206" s="141"/>
    </row>
    <row r="207" spans="21:21" x14ac:dyDescent="0.25">
      <c r="U207" s="141"/>
    </row>
    <row r="208" spans="21:21" x14ac:dyDescent="0.25">
      <c r="U208" s="141"/>
    </row>
    <row r="209" spans="21:21" x14ac:dyDescent="0.25">
      <c r="U209" s="141"/>
    </row>
    <row r="210" spans="21:21" x14ac:dyDescent="0.25">
      <c r="U210" s="141"/>
    </row>
    <row r="211" spans="21:21" x14ac:dyDescent="0.25">
      <c r="U211" s="141"/>
    </row>
    <row r="212" spans="21:21" x14ac:dyDescent="0.25">
      <c r="U212" s="141"/>
    </row>
    <row r="213" spans="21:21" x14ac:dyDescent="0.25">
      <c r="U213" s="141"/>
    </row>
    <row r="214" spans="21:21" x14ac:dyDescent="0.25">
      <c r="U214" s="141"/>
    </row>
    <row r="215" spans="21:21" x14ac:dyDescent="0.25">
      <c r="U215" s="141"/>
    </row>
    <row r="216" spans="21:21" x14ac:dyDescent="0.25">
      <c r="U216" s="141"/>
    </row>
    <row r="217" spans="21:21" x14ac:dyDescent="0.25">
      <c r="U217" s="141"/>
    </row>
    <row r="218" spans="21:21" x14ac:dyDescent="0.25">
      <c r="U218" s="141"/>
    </row>
    <row r="219" spans="21:21" x14ac:dyDescent="0.25">
      <c r="U219" s="141"/>
    </row>
    <row r="220" spans="21:21" x14ac:dyDescent="0.25">
      <c r="U220" s="141"/>
    </row>
    <row r="221" spans="21:21" x14ac:dyDescent="0.25">
      <c r="U221" s="141"/>
    </row>
    <row r="222" spans="21:21" x14ac:dyDescent="0.25">
      <c r="U222" s="141"/>
    </row>
    <row r="223" spans="21:21" x14ac:dyDescent="0.25">
      <c r="U223" s="141"/>
    </row>
    <row r="224" spans="21:21" x14ac:dyDescent="0.25">
      <c r="U224" s="141"/>
    </row>
    <row r="225" spans="21:21" x14ac:dyDescent="0.25">
      <c r="U225" s="141"/>
    </row>
    <row r="226" spans="21:21" x14ac:dyDescent="0.25">
      <c r="U226" s="141"/>
    </row>
    <row r="227" spans="21:21" x14ac:dyDescent="0.25">
      <c r="U227" s="141"/>
    </row>
    <row r="228" spans="21:21" x14ac:dyDescent="0.25">
      <c r="U228" s="141"/>
    </row>
    <row r="229" spans="21:21" x14ac:dyDescent="0.25">
      <c r="U229" s="141"/>
    </row>
    <row r="230" spans="21:21" x14ac:dyDescent="0.25">
      <c r="U230" s="141"/>
    </row>
    <row r="231" spans="21:21" x14ac:dyDescent="0.25">
      <c r="U231" s="141"/>
    </row>
    <row r="232" spans="21:21" x14ac:dyDescent="0.25">
      <c r="U232" s="141"/>
    </row>
    <row r="233" spans="21:21" x14ac:dyDescent="0.25">
      <c r="U233" s="141"/>
    </row>
    <row r="234" spans="21:21" x14ac:dyDescent="0.25">
      <c r="U234" s="141"/>
    </row>
    <row r="235" spans="21:21" x14ac:dyDescent="0.25">
      <c r="U235" s="141"/>
    </row>
    <row r="236" spans="21:21" x14ac:dyDescent="0.25">
      <c r="U236" s="141"/>
    </row>
    <row r="237" spans="21:21" x14ac:dyDescent="0.25">
      <c r="U237" s="141"/>
    </row>
    <row r="238" spans="21:21" x14ac:dyDescent="0.25">
      <c r="U238" s="141"/>
    </row>
    <row r="239" spans="21:21" x14ac:dyDescent="0.25">
      <c r="U239" s="141"/>
    </row>
    <row r="240" spans="21:21" x14ac:dyDescent="0.25">
      <c r="U240" s="141"/>
    </row>
    <row r="241" spans="21:21" x14ac:dyDescent="0.25">
      <c r="U241" s="141"/>
    </row>
    <row r="242" spans="21:21" x14ac:dyDescent="0.25">
      <c r="U242" s="141"/>
    </row>
    <row r="243" spans="21:21" x14ac:dyDescent="0.25">
      <c r="U243" s="141"/>
    </row>
    <row r="244" spans="21:21" x14ac:dyDescent="0.25">
      <c r="U244" s="141"/>
    </row>
    <row r="245" spans="21:21" x14ac:dyDescent="0.25">
      <c r="U245" s="141"/>
    </row>
    <row r="246" spans="21:21" x14ac:dyDescent="0.25">
      <c r="U246" s="141"/>
    </row>
    <row r="247" spans="21:21" x14ac:dyDescent="0.25">
      <c r="U247" s="141"/>
    </row>
    <row r="248" spans="21:21" x14ac:dyDescent="0.25">
      <c r="U248" s="141"/>
    </row>
    <row r="249" spans="21:21" x14ac:dyDescent="0.25">
      <c r="U249" s="141"/>
    </row>
    <row r="250" spans="21:21" x14ac:dyDescent="0.25">
      <c r="U250" s="141"/>
    </row>
    <row r="251" spans="21:21" x14ac:dyDescent="0.25">
      <c r="U251" s="141"/>
    </row>
    <row r="252" spans="21:21" x14ac:dyDescent="0.25">
      <c r="U252" s="141"/>
    </row>
    <row r="253" spans="21:21" x14ac:dyDescent="0.25">
      <c r="U253" s="141"/>
    </row>
    <row r="254" spans="21:21" x14ac:dyDescent="0.25">
      <c r="U254" s="141"/>
    </row>
    <row r="255" spans="21:21" x14ac:dyDescent="0.25">
      <c r="U255" s="141"/>
    </row>
    <row r="256" spans="21:21" x14ac:dyDescent="0.25">
      <c r="U256" s="141"/>
    </row>
    <row r="257" spans="21:21" x14ac:dyDescent="0.25">
      <c r="U257" s="141"/>
    </row>
    <row r="258" spans="21:21" x14ac:dyDescent="0.25">
      <c r="U258" s="141"/>
    </row>
    <row r="259" spans="21:21" x14ac:dyDescent="0.25">
      <c r="U259" s="141"/>
    </row>
    <row r="260" spans="21:21" x14ac:dyDescent="0.25">
      <c r="U260" s="141"/>
    </row>
    <row r="261" spans="21:21" x14ac:dyDescent="0.25">
      <c r="U261" s="141"/>
    </row>
    <row r="262" spans="21:21" x14ac:dyDescent="0.25">
      <c r="U262" s="141"/>
    </row>
    <row r="263" spans="21:21" x14ac:dyDescent="0.25">
      <c r="U263" s="141"/>
    </row>
    <row r="264" spans="21:21" x14ac:dyDescent="0.25">
      <c r="U264" s="141"/>
    </row>
    <row r="265" spans="21:21" x14ac:dyDescent="0.25">
      <c r="U265" s="141"/>
    </row>
    <row r="266" spans="21:21" x14ac:dyDescent="0.25">
      <c r="U266" s="141"/>
    </row>
    <row r="267" spans="21:21" x14ac:dyDescent="0.25">
      <c r="U267" s="141"/>
    </row>
    <row r="268" spans="21:21" x14ac:dyDescent="0.25">
      <c r="U268" s="141"/>
    </row>
    <row r="269" spans="21:21" x14ac:dyDescent="0.25">
      <c r="U269" s="141"/>
    </row>
    <row r="270" spans="21:21" x14ac:dyDescent="0.25">
      <c r="U270" s="141"/>
    </row>
    <row r="271" spans="21:21" x14ac:dyDescent="0.25">
      <c r="U271" s="141"/>
    </row>
    <row r="272" spans="21:21" x14ac:dyDescent="0.25">
      <c r="U272" s="141"/>
    </row>
    <row r="273" spans="21:21" x14ac:dyDescent="0.25">
      <c r="U273" s="141"/>
    </row>
    <row r="274" spans="21:21" x14ac:dyDescent="0.25">
      <c r="U274" s="141"/>
    </row>
    <row r="275" spans="21:21" x14ac:dyDescent="0.25">
      <c r="U275" s="141"/>
    </row>
  </sheetData>
  <sheetProtection algorithmName="SHA-512" hashValue="yOt3ZyKnWFRdp6LIIfxzGaUlOiSsfqABRrbHV+Gp1yt/nfDaoSEcl8HJzkdLZyUJ6rlGql17XXvzU4Ko6yhxVQ==" saltValue="7FJesG1B3vdM74zf2hnQUg==" spinCount="100000" sheet="1" insertRows="0" deleteRows="0" selectLockedCells="1" sort="0" autoFilter="0"/>
  <mergeCells count="59">
    <mergeCell ref="L10:P10"/>
    <mergeCell ref="AV36:BC36"/>
    <mergeCell ref="AP36:AR36"/>
    <mergeCell ref="AP37:AP38"/>
    <mergeCell ref="AQ37:AQ38"/>
    <mergeCell ref="AR37:AR38"/>
    <mergeCell ref="AT38:AU38"/>
    <mergeCell ref="AS36:AU36"/>
    <mergeCell ref="AS37:AS38"/>
    <mergeCell ref="AV37:AV38"/>
    <mergeCell ref="AW37:AW38"/>
    <mergeCell ref="AX38:AZ38"/>
    <mergeCell ref="BA38:BC38"/>
    <mergeCell ref="AM36:AO36"/>
    <mergeCell ref="AM37:AM38"/>
    <mergeCell ref="AN37:AN38"/>
    <mergeCell ref="AO37:AO38"/>
    <mergeCell ref="AG36:AI36"/>
    <mergeCell ref="AI37:AI38"/>
    <mergeCell ref="AG37:AG38"/>
    <mergeCell ref="AH37:AH38"/>
    <mergeCell ref="AJ36:AL36"/>
    <mergeCell ref="AJ37:AJ38"/>
    <mergeCell ref="AK37:AK38"/>
    <mergeCell ref="AL37:AL38"/>
    <mergeCell ref="A36:A38"/>
    <mergeCell ref="B36:B38"/>
    <mergeCell ref="C36:C38"/>
    <mergeCell ref="D36:D38"/>
    <mergeCell ref="E36:E38"/>
    <mergeCell ref="F36:F38"/>
    <mergeCell ref="G36:G38"/>
    <mergeCell ref="H36:H38"/>
    <mergeCell ref="I36:I38"/>
    <mergeCell ref="F9:F11"/>
    <mergeCell ref="AB36:AB38"/>
    <mergeCell ref="AE36:AE38"/>
    <mergeCell ref="W37:W38"/>
    <mergeCell ref="X37:X38"/>
    <mergeCell ref="Y37:Y38"/>
    <mergeCell ref="Z36:Z38"/>
    <mergeCell ref="AA36:AA38"/>
    <mergeCell ref="AD36:AD38"/>
    <mergeCell ref="P36:P38"/>
    <mergeCell ref="T36:T38"/>
    <mergeCell ref="S35:T35"/>
    <mergeCell ref="Z35:AA35"/>
    <mergeCell ref="J36:J38"/>
    <mergeCell ref="V35:Y35"/>
    <mergeCell ref="B35:K35"/>
    <mergeCell ref="M35:R35"/>
    <mergeCell ref="S36:S38"/>
    <mergeCell ref="U36:U38"/>
    <mergeCell ref="K36:K38"/>
    <mergeCell ref="M36:M38"/>
    <mergeCell ref="N36:N38"/>
    <mergeCell ref="Q36:R37"/>
    <mergeCell ref="L36:L38"/>
    <mergeCell ref="V36:V38"/>
  </mergeCells>
  <dataValidations count="10">
    <dataValidation allowBlank="1" showErrorMessage="1" promptTitle="Mein Hinweis" prompt="Was soll hier gesagt werden?" sqref="K36:K38 J22:J24 K1:K2 K7:K10 J28:J29 K31:K32 K34 K12:K19" xr:uid="{00000000-0002-0000-0300-000000000000}"/>
    <dataValidation type="date" errorStyle="warning" allowBlank="1" showInputMessage="1" showErrorMessage="1" errorTitle="Datumsformat" error="Bitte Datumsformat TT.MM.JJJJ eingeben." sqref="F24" xr:uid="{00000000-0002-0000-0300-000001000000}">
      <formula1>1</formula1>
      <formula2>73051</formula2>
    </dataValidation>
    <dataValidation type="decimal" allowBlank="1" showInputMessage="1" showErrorMessage="1" sqref="L22" xr:uid="{00000000-0002-0000-0300-000002000000}">
      <formula1>0</formula1>
      <formula2>99999999999999</formula2>
    </dataValidation>
    <dataValidation type="decimal" allowBlank="1" showInputMessage="1" showErrorMessage="1" sqref="L23:L24" xr:uid="{00000000-0002-0000-0300-000003000000}">
      <formula1>0</formula1>
      <formula2>100</formula2>
    </dataValidation>
    <dataValidation type="whole" allowBlank="1" showInputMessage="1" showErrorMessage="1" errorTitle="fehlerhafte Rentengarantiezeit" error="Bitte beachten Sie: Das Endalter der RGZ kann zwischen 67 und 90 Jahren liegen, die Dauer der RGZ in Jahren darf maximal 25 Jahre betragen." promptTitle="Rentengarantiezeit" prompt="Das Endalter der RGZ kann zwischen 67 und 90 Jahren liegen, die Dauer der RGZ in Jahren darf maximal 25 Jahre betragen." sqref="F27" xr:uid="{00000000-0002-0000-0300-000004000000}">
      <formula1>0</formula1>
      <formula2>90</formula2>
    </dataValidation>
    <dataValidation type="date" allowBlank="1" showInputMessage="1" showErrorMessage="1" errorTitle="falsches Datumsformat" error="Bitte das Datum im Format TT.MM.JJJJ eingeben." promptTitle="Datumsformat" prompt="Bitte das Datum im Format TT.MM.JJJJ eingeben." sqref="H39:H139 M39:M139" xr:uid="{00000000-0002-0000-0300-000005000000}">
      <formula1>1</formula1>
      <formula2>51501</formula2>
    </dataValidation>
    <dataValidation type="whole" allowBlank="1" showInputMessage="1" showErrorMessage="1" errorTitle="falsches Format der PLZ" error="Bitte PLZ als fünfstellige ganze Zahl eintragen." promptTitle="Format der PLZ" prompt="Bitte PLZ als fünfstellige ganze Zahl eintragen." sqref="E39:E139" xr:uid="{00000000-0002-0000-0300-000006000000}">
      <formula1>0</formula1>
      <formula2>99999</formula2>
    </dataValidation>
    <dataValidation type="whole" allowBlank="1" showInputMessage="1" showErrorMessage="1" errorTitle="Fehler bei Eingabe Endalter" error="Bitte eine ganze Zahl vorgeben." promptTitle="Endalter" prompt="Bitte eine ganze Zahl vorgeben." sqref="S39:S139" xr:uid="{00000000-0002-0000-0300-000007000000}">
      <formula1>0</formula1>
      <formula2>200</formula2>
    </dataValidation>
    <dataValidation type="whole" allowBlank="1" showInputMessage="1" showErrorMessage="1" errorTitle="Fehler bei Eingabe RGZ" error="Bitte eine ganze Zahl vorgeben." promptTitle="Eingabe Rentengarantiezeit" prompt="Bitte eine ganze Zahl vorgeben." sqref="Q39:Q139" xr:uid="{00000000-0002-0000-0300-000008000000}">
      <formula1>0</formula1>
      <formula2>100</formula2>
    </dataValidation>
    <dataValidation type="date" allowBlank="1" errorTitle="falsches Datumsformat" error="Bitte das Datum im Format TT.MM.JJJJ eingeben." promptTitle="Datumsformat" prompt="Bitte das Datum im Format TT.MM.JJJJ eingeben." sqref="U39:U139" xr:uid="{00000000-0002-0000-0300-000009000000}">
      <formula1>1</formula1>
      <formula2>51501</formula2>
    </dataValidation>
  </dataValidations>
  <pageMargins left="0.23622047244094491" right="0.23622047244094491" top="0.74803149606299213" bottom="0.74803149606299213" header="0.31496062992125984" footer="0.31496062992125984"/>
  <pageSetup paperSize="9" scale="57" fitToHeight="0" pageOrder="overThenDown" orientation="landscape" verticalDpi="300"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A000000}">
          <x14:formula1>
            <xm:f>'Vorgaben Dropdown'!$H$4:$H$13</xm:f>
          </x14:formula1>
          <xm:sqref>L29</xm:sqref>
        </x14:dataValidation>
        <x14:dataValidation type="list" allowBlank="1" showInputMessage="1" showErrorMessage="1" xr:uid="{00000000-0002-0000-0300-00000B000000}">
          <x14:formula1>
            <xm:f>'Vorgaben Dropdown'!$D$4:$D$5</xm:f>
          </x14:formula1>
          <xm:sqref>F28 R39:R139 F26</xm:sqref>
        </x14:dataValidation>
        <x14:dataValidation type="list" allowBlank="1" showInputMessage="1" showErrorMessage="1" xr:uid="{00000000-0002-0000-0300-00000C000000}">
          <x14:formula1>
            <xm:f>'Vorgaben Dropdown'!$F$4:$F$7</xm:f>
          </x14:formula1>
          <xm:sqref>L21 Y39:Y139</xm:sqref>
        </x14:dataValidation>
        <x14:dataValidation type="list" allowBlank="1" showInputMessage="1" showErrorMessage="1" xr:uid="{00000000-0002-0000-0300-00000D000000}">
          <x14:formula1>
            <xm:f>'Vorgaben Dropdown'!$A$4:$A$7</xm:f>
          </x14:formula1>
          <xm:sqref>F21 L39:L139</xm:sqref>
        </x14:dataValidation>
        <x14:dataValidation type="list" allowBlank="1" showInputMessage="1" showErrorMessage="1" xr:uid="{00000000-0002-0000-0300-00000E000000}">
          <x14:formula1>
            <xm:f>'Vorgaben Dropdown'!$G$4:$G$6</xm:f>
          </x14:formula1>
          <xm:sqref>L28 Z39:Z139</xm:sqref>
        </x14:dataValidation>
        <x14:dataValidation type="list" allowBlank="1" showInputMessage="1" showErrorMessage="1" xr:uid="{00000000-0002-0000-0300-00000F000000}">
          <x14:formula1>
            <xm:f>'Vorgaben Dropdown'!$I$4:$I$25</xm:f>
          </x14:formula1>
          <xm:sqref>F29</xm:sqref>
        </x14:dataValidation>
        <x14:dataValidation type="list" allowBlank="1" showInputMessage="1" showErrorMessage="1" xr:uid="{00000000-0002-0000-0300-000010000000}">
          <x14:formula1>
            <xm:f>'Vorgaben Dropdown'!$J$4:$J$6</xm:f>
          </x14:formula1>
          <xm:sqref>F32 T39:T139</xm:sqref>
        </x14:dataValidation>
        <x14:dataValidation type="list" allowBlank="1" showInputMessage="1" showErrorMessage="1" xr:uid="{00000000-0002-0000-0300-000011000000}">
          <x14:formula1>
            <xm:f>'Vorgaben Dropdown'!$E$4:$E$5</xm:f>
          </x14:formula1>
          <xm:sqref>G39:G139</xm:sqref>
        </x14:dataValidation>
        <x14:dataValidation type="list" allowBlank="1" showInputMessage="1" showErrorMessage="1" xr:uid="{00000000-0002-0000-0300-000012000000}">
          <x14:formula1>
            <xm:f>'Vorgaben Dropdown'!$K$4:$K$9</xm:f>
          </x14:formula1>
          <xm:sqref>L32</xm:sqref>
        </x14:dataValidation>
        <x14:dataValidation type="list" allowBlank="1" showInputMessage="1" showErrorMessage="1" xr:uid="{00000000-0002-0000-0300-000013000000}">
          <x14:formula1>
            <xm:f>'Vorgaben Dropdown'!$B$4:$B$7</xm:f>
          </x14:formula1>
          <xm:sqref>F25</xm:sqref>
        </x14:dataValidation>
        <x14:dataValidation type="list" allowBlank="1" showInputMessage="1" showErrorMessage="1" xr:uid="{2B3F5986-3BDC-4B29-98E0-B6F261A52457}">
          <x14:formula1>
            <xm:f>'Vorgaben Dropdown'!$C$4:$C$6</xm:f>
          </x14:formula1>
          <xm:sqref>O39:O139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59D5C-1905-4457-973F-88E1E5FDAAC3}">
  <sheetPr>
    <pageSetUpPr fitToPage="1"/>
  </sheetPr>
  <dimension ref="A1:AG125"/>
  <sheetViews>
    <sheetView showGridLines="0" zoomScale="90" zoomScaleNormal="90" workbookViewId="0">
      <pane ySplit="16" topLeftCell="A17" activePane="bottomLeft" state="frozen"/>
      <selection pane="bottomLeft" activeCell="C17" sqref="C17"/>
    </sheetView>
  </sheetViews>
  <sheetFormatPr baseColWidth="10" defaultRowHeight="15" x14ac:dyDescent="0.25"/>
  <cols>
    <col min="1" max="1" width="4.7109375" style="143" customWidth="1"/>
    <col min="2" max="2" width="21.5703125" style="143" customWidth="1"/>
    <col min="3" max="3" width="21.85546875" customWidth="1"/>
    <col min="4" max="4" width="13.85546875" customWidth="1"/>
    <col min="5" max="5" width="14.140625" customWidth="1"/>
    <col min="6" max="6" width="15.42578125" customWidth="1"/>
    <col min="17" max="17" width="15.140625" customWidth="1"/>
    <col min="18" max="18" width="14" customWidth="1"/>
    <col min="19" max="19" width="12.7109375" customWidth="1"/>
    <col min="20" max="20" width="14.7109375" customWidth="1"/>
  </cols>
  <sheetData>
    <row r="1" spans="1:33" s="275" customFormat="1" x14ac:dyDescent="0.25">
      <c r="A1" s="318"/>
      <c r="B1" s="282"/>
      <c r="C1" s="282"/>
      <c r="D1" s="282"/>
      <c r="E1" s="282"/>
      <c r="F1" s="282"/>
      <c r="G1" s="282"/>
      <c r="H1" s="277"/>
      <c r="I1" s="282"/>
      <c r="J1" s="319"/>
      <c r="K1" s="277"/>
      <c r="L1" s="319"/>
      <c r="M1" s="277"/>
      <c r="N1" s="282"/>
      <c r="O1" s="282"/>
      <c r="P1" s="277"/>
      <c r="Q1" s="277"/>
      <c r="R1" s="277"/>
      <c r="S1" s="277"/>
      <c r="T1" s="274"/>
      <c r="U1" s="277"/>
      <c r="V1" s="277"/>
      <c r="W1" s="277"/>
      <c r="X1" s="277"/>
      <c r="Y1" s="282"/>
      <c r="Z1" s="277"/>
      <c r="AA1" s="277"/>
      <c r="AB1" s="277"/>
      <c r="AC1" s="277"/>
    </row>
    <row r="2" spans="1:33" s="275" customFormat="1" x14ac:dyDescent="0.25">
      <c r="A2" s="318"/>
      <c r="B2" s="282"/>
      <c r="C2" s="320" t="s">
        <v>445</v>
      </c>
      <c r="D2" s="282"/>
      <c r="E2" s="282"/>
      <c r="F2" s="282"/>
      <c r="G2" s="20" t="s">
        <v>0</v>
      </c>
      <c r="H2" s="321"/>
      <c r="I2" s="322"/>
      <c r="J2" s="319"/>
      <c r="K2" s="277"/>
      <c r="L2" s="319"/>
      <c r="M2" s="277"/>
      <c r="N2" s="282"/>
      <c r="O2" s="282"/>
      <c r="P2" s="277"/>
      <c r="Q2" s="277"/>
      <c r="R2" s="277"/>
      <c r="S2" s="277"/>
      <c r="T2" s="274"/>
      <c r="U2" s="277"/>
      <c r="V2" s="277"/>
      <c r="W2" s="277"/>
      <c r="X2" s="277"/>
      <c r="Y2" s="282"/>
      <c r="Z2" s="277"/>
      <c r="AA2" s="277"/>
      <c r="AB2" s="277"/>
      <c r="AC2" s="277"/>
    </row>
    <row r="3" spans="1:33" s="279" customFormat="1" x14ac:dyDescent="0.25">
      <c r="A3" s="318"/>
      <c r="B3" s="282"/>
      <c r="C3" s="320" t="s">
        <v>446</v>
      </c>
      <c r="D3" s="282"/>
      <c r="E3" s="282"/>
      <c r="F3" s="282"/>
      <c r="G3" s="20" t="s">
        <v>1</v>
      </c>
      <c r="H3" s="321"/>
      <c r="I3" s="322"/>
      <c r="L3" s="333"/>
      <c r="M3" s="282"/>
      <c r="N3" s="282"/>
      <c r="O3" s="282"/>
      <c r="P3" s="357"/>
      <c r="Q3" s="277"/>
      <c r="R3" s="277"/>
      <c r="S3" s="277"/>
      <c r="T3" s="274"/>
      <c r="U3" s="276"/>
      <c r="V3" s="276"/>
      <c r="W3" s="276"/>
      <c r="X3" s="277"/>
      <c r="Y3" s="278"/>
      <c r="Z3" s="276"/>
      <c r="AA3" s="277"/>
      <c r="AB3" s="277"/>
      <c r="AC3" s="276"/>
    </row>
    <row r="4" spans="1:33" s="279" customFormat="1" x14ac:dyDescent="0.25">
      <c r="A4" s="318"/>
      <c r="B4" s="282"/>
      <c r="C4" s="320" t="s">
        <v>447</v>
      </c>
      <c r="D4" s="282"/>
      <c r="E4" s="282"/>
      <c r="F4" s="282"/>
      <c r="G4" s="20" t="s">
        <v>2</v>
      </c>
      <c r="H4" s="321"/>
      <c r="I4" s="322"/>
      <c r="L4" s="333"/>
      <c r="M4" s="282"/>
      <c r="N4" s="282"/>
      <c r="O4" s="282"/>
      <c r="P4" s="357"/>
      <c r="Q4" s="277"/>
      <c r="R4" s="277"/>
      <c r="S4" s="277"/>
      <c r="T4" s="274"/>
      <c r="U4" s="276"/>
      <c r="V4" s="276"/>
      <c r="W4" s="276"/>
      <c r="X4" s="277"/>
      <c r="Y4" s="278"/>
      <c r="Z4" s="276"/>
      <c r="AA4" s="277"/>
      <c r="AB4" s="277"/>
      <c r="AC4" s="276"/>
    </row>
    <row r="5" spans="1:33" s="279" customFormat="1" x14ac:dyDescent="0.25">
      <c r="A5" s="318"/>
      <c r="B5" s="282"/>
      <c r="C5" s="320" t="s">
        <v>0</v>
      </c>
      <c r="D5" s="282"/>
      <c r="E5" s="282"/>
      <c r="F5" s="282"/>
      <c r="G5" s="20" t="s">
        <v>3</v>
      </c>
      <c r="H5" s="321"/>
      <c r="I5" s="322"/>
      <c r="L5" s="323" t="s">
        <v>48</v>
      </c>
      <c r="M5" s="324"/>
      <c r="N5" s="324"/>
      <c r="O5" s="324"/>
      <c r="P5" s="325"/>
      <c r="Q5" s="366"/>
      <c r="R5" s="366"/>
      <c r="S5" s="277"/>
      <c r="T5" s="274"/>
      <c r="U5" s="276"/>
      <c r="V5" s="276"/>
      <c r="W5" s="276"/>
      <c r="X5" s="277"/>
      <c r="Y5" s="278"/>
      <c r="Z5" s="276"/>
      <c r="AA5" s="277"/>
      <c r="AB5" s="277"/>
      <c r="AC5" s="276"/>
    </row>
    <row r="6" spans="1:33" s="279" customFormat="1" x14ac:dyDescent="0.25">
      <c r="A6" s="318"/>
      <c r="B6" s="282"/>
      <c r="C6" s="326" t="s">
        <v>630</v>
      </c>
      <c r="D6" s="282"/>
      <c r="E6" s="282"/>
      <c r="F6" s="282"/>
      <c r="G6" s="20" t="s">
        <v>339</v>
      </c>
      <c r="H6" s="321"/>
      <c r="I6" s="322"/>
      <c r="L6" s="327" t="s">
        <v>369</v>
      </c>
      <c r="M6" s="327"/>
      <c r="N6" s="327"/>
      <c r="O6" s="327"/>
      <c r="P6" s="327"/>
      <c r="Q6" s="367"/>
      <c r="R6" s="367"/>
      <c r="S6" s="277"/>
      <c r="T6" s="274"/>
      <c r="U6" s="276"/>
      <c r="V6" s="276"/>
      <c r="W6" s="276"/>
      <c r="X6" s="277"/>
      <c r="Y6" s="278"/>
      <c r="Z6" s="276"/>
      <c r="AA6" s="277"/>
      <c r="AB6" s="277"/>
      <c r="AC6" s="276"/>
    </row>
    <row r="7" spans="1:33" s="279" customFormat="1" x14ac:dyDescent="0.25">
      <c r="A7" s="318"/>
      <c r="B7" s="282"/>
      <c r="C7" s="282"/>
      <c r="D7" s="282"/>
      <c r="E7" s="282"/>
      <c r="F7" s="282"/>
      <c r="G7" s="322"/>
      <c r="H7" s="321"/>
      <c r="I7" s="322"/>
      <c r="J7" s="319"/>
      <c r="K7" s="277"/>
      <c r="L7" s="319"/>
      <c r="M7" s="277"/>
      <c r="N7" s="282"/>
      <c r="O7" s="282"/>
      <c r="P7" s="277"/>
      <c r="Q7" s="277"/>
      <c r="R7" s="277"/>
      <c r="S7" s="277"/>
      <c r="T7" s="274"/>
      <c r="U7" s="276"/>
      <c r="V7" s="277"/>
      <c r="W7" s="277"/>
      <c r="X7" s="277"/>
      <c r="Y7" s="280"/>
      <c r="Z7" s="277"/>
      <c r="AA7" s="277"/>
      <c r="AB7" s="277"/>
      <c r="AC7" s="276"/>
    </row>
    <row r="8" spans="1:33" s="279" customFormat="1" ht="112.5" customHeight="1" x14ac:dyDescent="0.25">
      <c r="A8" s="318"/>
      <c r="B8" s="282"/>
      <c r="C8" s="282"/>
      <c r="D8" s="282"/>
      <c r="E8" s="282"/>
      <c r="F8" s="282"/>
      <c r="G8" s="579" t="s">
        <v>629</v>
      </c>
      <c r="H8" s="580"/>
      <c r="I8" s="580"/>
      <c r="J8" s="319"/>
      <c r="K8" s="277"/>
      <c r="L8" s="581"/>
      <c r="M8" s="581"/>
      <c r="N8" s="581"/>
      <c r="O8" s="581"/>
      <c r="P8" s="581"/>
      <c r="Q8" s="581"/>
      <c r="R8" s="328"/>
      <c r="S8" s="328"/>
      <c r="T8" s="281"/>
      <c r="U8" s="277"/>
      <c r="V8" s="277"/>
      <c r="W8" s="277"/>
      <c r="X8" s="277"/>
      <c r="Y8" s="282"/>
      <c r="Z8" s="277"/>
      <c r="AA8" s="277"/>
      <c r="AB8" s="277"/>
      <c r="AC8" s="277"/>
      <c r="AD8" s="283"/>
      <c r="AE8" s="283"/>
      <c r="AF8" s="283"/>
      <c r="AG8" s="283"/>
    </row>
    <row r="9" spans="1:33" s="275" customFormat="1" ht="23.25" x14ac:dyDescent="0.35">
      <c r="A9" s="318"/>
      <c r="B9" s="339" t="s">
        <v>325</v>
      </c>
      <c r="C9" s="340"/>
      <c r="D9" s="332"/>
      <c r="E9" s="332"/>
      <c r="F9" s="332"/>
      <c r="G9" s="282"/>
      <c r="H9" s="277"/>
      <c r="I9" s="282"/>
      <c r="J9" s="338"/>
      <c r="K9" s="277"/>
      <c r="L9" s="319"/>
      <c r="M9" s="328"/>
      <c r="N9" s="332"/>
      <c r="O9" s="332"/>
      <c r="P9" s="328"/>
      <c r="Q9" s="328"/>
      <c r="R9" s="328"/>
      <c r="S9" s="328"/>
      <c r="T9" s="328"/>
      <c r="U9" s="335"/>
      <c r="V9" s="335"/>
      <c r="W9" s="335"/>
      <c r="X9" s="335"/>
      <c r="Y9" s="336"/>
      <c r="Z9" s="335"/>
      <c r="AA9" s="277"/>
      <c r="AB9" s="277"/>
      <c r="AC9" s="335"/>
    </row>
    <row r="10" spans="1:33" s="279" customFormat="1" x14ac:dyDescent="0.25">
      <c r="A10" s="318"/>
      <c r="C10" s="340"/>
      <c r="D10" s="332"/>
      <c r="E10" s="332"/>
      <c r="F10" s="332"/>
      <c r="G10" s="282"/>
      <c r="H10" s="277"/>
      <c r="I10" s="282"/>
      <c r="J10" s="319"/>
      <c r="K10" s="277"/>
      <c r="L10" s="319"/>
      <c r="M10" s="328"/>
      <c r="N10" s="332"/>
      <c r="O10" s="332"/>
      <c r="P10" s="328"/>
      <c r="Q10" s="328"/>
      <c r="R10" s="328"/>
      <c r="S10" s="328"/>
      <c r="T10" s="328"/>
      <c r="U10" s="335"/>
      <c r="V10" s="335"/>
      <c r="W10" s="335"/>
      <c r="X10" s="335"/>
      <c r="Y10" s="336"/>
      <c r="Z10" s="335"/>
      <c r="AA10" s="277"/>
      <c r="AB10" s="277"/>
      <c r="AC10" s="335"/>
    </row>
    <row r="11" spans="1:33" s="279" customFormat="1" x14ac:dyDescent="0.25">
      <c r="A11" s="318"/>
      <c r="B11" s="333" t="s">
        <v>4</v>
      </c>
      <c r="C11" s="341">
        <f>Antrag!D34</f>
        <v>44835</v>
      </c>
      <c r="D11" s="332"/>
      <c r="E11" s="332"/>
      <c r="F11" s="332"/>
      <c r="G11" s="282"/>
      <c r="H11" s="277"/>
      <c r="I11" s="282"/>
      <c r="J11" s="319"/>
      <c r="K11" s="277"/>
      <c r="L11" s="319"/>
      <c r="M11" s="328"/>
      <c r="N11" s="332"/>
      <c r="O11" s="332"/>
      <c r="P11" s="328"/>
      <c r="Q11" s="328"/>
      <c r="R11" s="328"/>
      <c r="S11" s="328"/>
      <c r="T11" s="328"/>
      <c r="U11" s="335"/>
      <c r="V11" s="335"/>
      <c r="W11" s="335"/>
      <c r="X11" s="335"/>
      <c r="Y11" s="336"/>
      <c r="Z11" s="335"/>
      <c r="AA11" s="277"/>
      <c r="AB11" s="277"/>
      <c r="AC11" s="335"/>
    </row>
    <row r="12" spans="1:33" s="279" customFormat="1" x14ac:dyDescent="0.25">
      <c r="A12" s="318"/>
      <c r="B12" s="333" t="s">
        <v>5</v>
      </c>
      <c r="C12" s="341" t="str">
        <f>CONCATENATE(Antrag!C24," ",Antrag!I24)</f>
        <v>Musterfirma GmbH</v>
      </c>
      <c r="D12" s="332"/>
      <c r="E12" s="332"/>
      <c r="F12" s="332"/>
      <c r="G12" s="282"/>
      <c r="H12" s="277"/>
      <c r="I12" s="282"/>
      <c r="J12" s="319"/>
      <c r="K12" s="277"/>
      <c r="L12" s="319"/>
      <c r="M12" s="328"/>
      <c r="N12" s="332"/>
      <c r="O12" s="332"/>
      <c r="P12" s="328"/>
      <c r="Q12" s="328"/>
      <c r="R12" s="328"/>
      <c r="S12" s="328"/>
      <c r="T12" s="328"/>
      <c r="U12" s="335"/>
      <c r="V12" s="335"/>
      <c r="W12" s="335"/>
      <c r="X12" s="335"/>
      <c r="Y12" s="336"/>
      <c r="Z12" s="335"/>
      <c r="AA12" s="277"/>
      <c r="AB12" s="277"/>
      <c r="AC12" s="335"/>
    </row>
    <row r="13" spans="1:33" s="279" customFormat="1" x14ac:dyDescent="0.25">
      <c r="A13" s="318"/>
      <c r="B13" s="333" t="s">
        <v>7</v>
      </c>
      <c r="C13" s="342" t="str">
        <f>Antrag!G34</f>
        <v>44-…...</v>
      </c>
      <c r="D13" s="332"/>
      <c r="E13" s="332"/>
      <c r="F13" s="332"/>
      <c r="G13" s="282"/>
      <c r="H13" s="277"/>
      <c r="I13" s="282"/>
      <c r="J13" s="319"/>
      <c r="K13" s="277"/>
      <c r="L13" s="319"/>
      <c r="M13" s="328"/>
      <c r="N13" s="332"/>
      <c r="O13" s="332"/>
      <c r="P13" s="328"/>
      <c r="Q13" s="328"/>
      <c r="R13" s="328"/>
      <c r="S13" s="328"/>
      <c r="T13" s="328"/>
      <c r="U13" s="335"/>
      <c r="V13" s="335"/>
      <c r="W13" s="335"/>
      <c r="X13" s="335"/>
      <c r="Y13" s="336"/>
      <c r="Z13" s="335"/>
      <c r="AA13" s="277"/>
      <c r="AB13" s="277"/>
      <c r="AC13" s="335"/>
    </row>
    <row r="14" spans="1:33" s="143" customFormat="1" x14ac:dyDescent="0.25"/>
    <row r="15" spans="1:33" s="164" customFormat="1" ht="18" x14ac:dyDescent="0.25">
      <c r="A15" s="575" t="s">
        <v>8</v>
      </c>
      <c r="B15" s="575" t="s">
        <v>9</v>
      </c>
      <c r="C15" s="576" t="s">
        <v>414</v>
      </c>
      <c r="D15" s="577"/>
      <c r="E15" s="577"/>
      <c r="F15" s="577"/>
      <c r="G15" s="577"/>
      <c r="H15" s="577"/>
      <c r="I15" s="577"/>
      <c r="J15" s="577"/>
      <c r="K15" s="577"/>
      <c r="L15" s="577"/>
      <c r="M15" s="577"/>
      <c r="N15" s="577"/>
      <c r="O15" s="577"/>
      <c r="P15" s="577"/>
      <c r="Q15" s="577"/>
      <c r="R15" s="577"/>
      <c r="S15" s="577"/>
      <c r="T15" s="578"/>
    </row>
    <row r="16" spans="1:33" s="345" customFormat="1" ht="114.75" x14ac:dyDescent="0.2">
      <c r="A16" s="575"/>
      <c r="B16" s="575"/>
      <c r="C16" s="344" t="s">
        <v>454</v>
      </c>
      <c r="D16" s="344" t="s">
        <v>415</v>
      </c>
      <c r="E16" s="344" t="s">
        <v>467</v>
      </c>
      <c r="F16" s="344" t="s">
        <v>465</v>
      </c>
      <c r="G16" s="344" t="s">
        <v>416</v>
      </c>
      <c r="H16" s="344" t="s">
        <v>417</v>
      </c>
      <c r="I16" s="344" t="s">
        <v>448</v>
      </c>
      <c r="J16" s="344" t="s">
        <v>419</v>
      </c>
      <c r="K16" s="344" t="s">
        <v>458</v>
      </c>
      <c r="L16" s="344" t="s">
        <v>420</v>
      </c>
      <c r="M16" s="344" t="s">
        <v>449</v>
      </c>
      <c r="N16" s="344" t="s">
        <v>457</v>
      </c>
      <c r="O16" s="344" t="s">
        <v>450</v>
      </c>
      <c r="P16" s="344" t="s">
        <v>421</v>
      </c>
      <c r="Q16" s="344" t="s">
        <v>422</v>
      </c>
      <c r="R16" s="344" t="s">
        <v>451</v>
      </c>
      <c r="S16" s="344" t="s">
        <v>534</v>
      </c>
      <c r="T16" s="344" t="s">
        <v>423</v>
      </c>
    </row>
    <row r="17" spans="1:25" s="287" customFormat="1" ht="15.75" customHeight="1" x14ac:dyDescent="0.3">
      <c r="A17" s="346">
        <f>Liste!A39</f>
        <v>0</v>
      </c>
      <c r="B17" s="347" t="str">
        <f>IF(Liste!B39&lt;&gt;"",Liste!B39,"")</f>
        <v>Muster</v>
      </c>
      <c r="C17" s="291" t="str">
        <f>Liste!F26</f>
        <v>ja</v>
      </c>
      <c r="D17" s="303">
        <v>100</v>
      </c>
      <c r="E17" s="291" t="s">
        <v>460</v>
      </c>
      <c r="F17" s="291">
        <v>0</v>
      </c>
      <c r="G17" s="292">
        <v>0</v>
      </c>
      <c r="H17" s="293" t="s">
        <v>6</v>
      </c>
      <c r="I17" s="293" t="s">
        <v>538</v>
      </c>
      <c r="J17" s="292" t="s">
        <v>33</v>
      </c>
      <c r="K17" s="292">
        <v>90</v>
      </c>
      <c r="L17" s="292">
        <v>0</v>
      </c>
      <c r="M17" s="292">
        <v>10</v>
      </c>
      <c r="N17" s="292" t="s">
        <v>6</v>
      </c>
      <c r="O17" s="292" t="s">
        <v>481</v>
      </c>
      <c r="P17" s="292" t="s">
        <v>485</v>
      </c>
      <c r="Q17" s="356">
        <f>IF(D17&lt;&gt;"",12*D17,"")</f>
        <v>1200</v>
      </c>
      <c r="R17" s="304" t="s">
        <v>424</v>
      </c>
      <c r="S17" s="304" t="s">
        <v>424</v>
      </c>
      <c r="T17" s="304" t="s">
        <v>424</v>
      </c>
      <c r="U17" s="311" t="str">
        <f t="shared" ref="U17:U80" si="0">IF(B17&lt;&gt;"",IF((K17+L17+M17)&gt;100,"Die Summe der %-Sätze der Tätigkeiten 'Büro', 'körperlich' und 'Reisen' ist größer als 100. Bitte korrigieren.",""),"")</f>
        <v/>
      </c>
      <c r="V17" s="285"/>
      <c r="W17" s="286"/>
      <c r="X17" s="286"/>
      <c r="Y17" s="286"/>
    </row>
    <row r="18" spans="1:25" s="290" customFormat="1" ht="17.25" x14ac:dyDescent="0.3">
      <c r="A18" s="348">
        <f>Liste!A40</f>
        <v>1</v>
      </c>
      <c r="B18" s="349" t="str">
        <f>IF(Liste!B40&lt;&gt;"",Liste!B40,"")</f>
        <v/>
      </c>
      <c r="C18" s="291" t="str">
        <f>Liste!F26</f>
        <v>ja</v>
      </c>
      <c r="D18" s="305"/>
      <c r="E18" s="297"/>
      <c r="F18" s="297"/>
      <c r="G18" s="298" t="s">
        <v>6</v>
      </c>
      <c r="H18" s="299" t="s">
        <v>6</v>
      </c>
      <c r="I18" s="299" t="s">
        <v>6</v>
      </c>
      <c r="J18" s="298" t="s">
        <v>6</v>
      </c>
      <c r="K18" s="298" t="str">
        <f t="shared" ref="K18" si="1">IF(B18&lt;&gt;"",0,"")</f>
        <v/>
      </c>
      <c r="L18" s="298" t="str">
        <f t="shared" ref="L18" si="2">IF(B18&lt;&gt;"",0,"")</f>
        <v/>
      </c>
      <c r="M18" s="298" t="str">
        <f t="shared" ref="M18" si="3">IF(B18&lt;&gt;"",0,"")</f>
        <v/>
      </c>
      <c r="N18" s="298" t="s">
        <v>6</v>
      </c>
      <c r="O18" s="298" t="s">
        <v>6</v>
      </c>
      <c r="P18" s="298" t="s">
        <v>6</v>
      </c>
      <c r="Q18" s="358" t="str">
        <f t="shared" ref="Q18:Q81" si="4">IF(D18&lt;&gt;"",12*D18,"")</f>
        <v/>
      </c>
      <c r="R18" s="309"/>
      <c r="S18" s="309"/>
      <c r="T18" s="309"/>
      <c r="U18" s="311" t="str">
        <f t="shared" si="0"/>
        <v/>
      </c>
      <c r="V18" s="288"/>
      <c r="W18" s="289"/>
      <c r="X18" s="289"/>
      <c r="Y18" s="289"/>
    </row>
    <row r="19" spans="1:25" s="290" customFormat="1" ht="17.25" x14ac:dyDescent="0.3">
      <c r="A19" s="348">
        <f>Liste!A41</f>
        <v>2</v>
      </c>
      <c r="B19" s="349" t="str">
        <f>IF(Liste!B41&lt;&gt;"",Liste!B41,"")</f>
        <v/>
      </c>
      <c r="C19" s="291" t="str">
        <f>Liste!F26</f>
        <v>ja</v>
      </c>
      <c r="D19" s="305" t="s">
        <v>6</v>
      </c>
      <c r="E19" s="297"/>
      <c r="F19" s="297"/>
      <c r="G19" s="298" t="s">
        <v>6</v>
      </c>
      <c r="H19" s="299" t="s">
        <v>6</v>
      </c>
      <c r="I19" s="299" t="s">
        <v>6</v>
      </c>
      <c r="J19" s="298" t="s">
        <v>6</v>
      </c>
      <c r="K19" s="298" t="str">
        <f t="shared" ref="K19" si="5">IF(B19&lt;&gt;"",0,"")</f>
        <v/>
      </c>
      <c r="L19" s="298" t="str">
        <f t="shared" ref="L19" si="6">IF(B19&lt;&gt;"",0,"")</f>
        <v/>
      </c>
      <c r="M19" s="298" t="str">
        <f t="shared" ref="M19" si="7">IF(B19&lt;&gt;"",0,"")</f>
        <v/>
      </c>
      <c r="N19" s="298" t="s">
        <v>6</v>
      </c>
      <c r="O19" s="298" t="s">
        <v>6</v>
      </c>
      <c r="P19" s="298" t="s">
        <v>6</v>
      </c>
      <c r="Q19" s="358" t="str">
        <f t="shared" si="4"/>
        <v/>
      </c>
      <c r="R19" s="309"/>
      <c r="S19" s="309"/>
      <c r="T19" s="309"/>
      <c r="U19" s="311" t="str">
        <f>IF(B19&lt;&gt;"",IF((K19+L19+M19)&gt;100,"Die Summe der %-Sätze der Tätigkeiten 'Büro', 'körperlich' und 'Reisen' ist größer als 100. Bitte korrigieren.",""),"")</f>
        <v/>
      </c>
      <c r="V19" s="288"/>
      <c r="W19" s="289"/>
      <c r="X19" s="289"/>
      <c r="Y19" s="289"/>
    </row>
    <row r="20" spans="1:25" s="290" customFormat="1" ht="17.25" x14ac:dyDescent="0.3">
      <c r="A20" s="348">
        <f>Liste!A42</f>
        <v>3</v>
      </c>
      <c r="B20" s="349" t="str">
        <f>IF(Liste!B42&lt;&gt;"",Liste!B42,"")</f>
        <v/>
      </c>
      <c r="C20" s="291" t="str">
        <f>Liste!F26</f>
        <v>ja</v>
      </c>
      <c r="D20" s="305" t="s">
        <v>6</v>
      </c>
      <c r="E20" s="297"/>
      <c r="F20" s="297"/>
      <c r="G20" s="298" t="s">
        <v>6</v>
      </c>
      <c r="H20" s="299" t="s">
        <v>6</v>
      </c>
      <c r="I20" s="299" t="s">
        <v>6</v>
      </c>
      <c r="J20" s="298" t="s">
        <v>6</v>
      </c>
      <c r="K20" s="298" t="str">
        <f t="shared" ref="K20:K82" si="8">IF(B20&lt;&gt;"",0,"")</f>
        <v/>
      </c>
      <c r="L20" s="298" t="str">
        <f t="shared" ref="L20:L82" si="9">IF(B20&lt;&gt;"",0,"")</f>
        <v/>
      </c>
      <c r="M20" s="298" t="str">
        <f t="shared" ref="M20:M82" si="10">IF(B20&lt;&gt;"",0,"")</f>
        <v/>
      </c>
      <c r="N20" s="298" t="s">
        <v>6</v>
      </c>
      <c r="O20" s="298" t="s">
        <v>6</v>
      </c>
      <c r="P20" s="298" t="s">
        <v>6</v>
      </c>
      <c r="Q20" s="358" t="str">
        <f t="shared" si="4"/>
        <v/>
      </c>
      <c r="R20" s="309"/>
      <c r="S20" s="309"/>
      <c r="T20" s="309"/>
      <c r="U20" s="311" t="str">
        <f t="shared" si="0"/>
        <v/>
      </c>
      <c r="V20" s="288"/>
      <c r="W20" s="289"/>
      <c r="X20" s="289"/>
      <c r="Y20" s="289"/>
    </row>
    <row r="21" spans="1:25" s="290" customFormat="1" ht="17.25" x14ac:dyDescent="0.3">
      <c r="A21" s="348">
        <f>Liste!A43</f>
        <v>4</v>
      </c>
      <c r="B21" s="349" t="str">
        <f>IF(Liste!B43&lt;&gt;"",Liste!B43,"")</f>
        <v/>
      </c>
      <c r="C21" s="291" t="str">
        <f>Liste!F26</f>
        <v>ja</v>
      </c>
      <c r="D21" s="305" t="s">
        <v>6</v>
      </c>
      <c r="E21" s="297"/>
      <c r="F21" s="297"/>
      <c r="G21" s="298" t="s">
        <v>6</v>
      </c>
      <c r="H21" s="299" t="s">
        <v>6</v>
      </c>
      <c r="I21" s="299" t="s">
        <v>6</v>
      </c>
      <c r="J21" s="298" t="s">
        <v>6</v>
      </c>
      <c r="K21" s="298" t="str">
        <f t="shared" si="8"/>
        <v/>
      </c>
      <c r="L21" s="298" t="str">
        <f t="shared" si="9"/>
        <v/>
      </c>
      <c r="M21" s="298" t="str">
        <f t="shared" si="10"/>
        <v/>
      </c>
      <c r="N21" s="298"/>
      <c r="O21" s="298"/>
      <c r="P21" s="298" t="s">
        <v>6</v>
      </c>
      <c r="Q21" s="358" t="str">
        <f t="shared" si="4"/>
        <v/>
      </c>
      <c r="R21" s="309" t="s">
        <v>6</v>
      </c>
      <c r="S21" s="309" t="s">
        <v>6</v>
      </c>
      <c r="T21" s="309" t="s">
        <v>6</v>
      </c>
      <c r="U21" s="311" t="str">
        <f t="shared" si="0"/>
        <v/>
      </c>
      <c r="V21" s="288"/>
      <c r="W21" s="289"/>
      <c r="X21" s="289"/>
      <c r="Y21" s="289"/>
    </row>
    <row r="22" spans="1:25" s="290" customFormat="1" ht="17.25" x14ac:dyDescent="0.3">
      <c r="A22" s="348">
        <f>Liste!A44</f>
        <v>5</v>
      </c>
      <c r="B22" s="349" t="str">
        <f>IF(Liste!B44&lt;&gt;"",Liste!B44,"")</f>
        <v/>
      </c>
      <c r="C22" s="291" t="str">
        <f>Liste!F26</f>
        <v>ja</v>
      </c>
      <c r="D22" s="305" t="s">
        <v>6</v>
      </c>
      <c r="E22" s="297"/>
      <c r="F22" s="297"/>
      <c r="G22" s="298" t="s">
        <v>6</v>
      </c>
      <c r="H22" s="299" t="s">
        <v>6</v>
      </c>
      <c r="I22" s="299" t="s">
        <v>6</v>
      </c>
      <c r="J22" s="298" t="s">
        <v>6</v>
      </c>
      <c r="K22" s="298" t="str">
        <f t="shared" si="8"/>
        <v/>
      </c>
      <c r="L22" s="298" t="str">
        <f t="shared" si="9"/>
        <v/>
      </c>
      <c r="M22" s="298" t="str">
        <f t="shared" si="10"/>
        <v/>
      </c>
      <c r="N22" s="298"/>
      <c r="O22" s="298"/>
      <c r="P22" s="298" t="s">
        <v>6</v>
      </c>
      <c r="Q22" s="358" t="str">
        <f t="shared" si="4"/>
        <v/>
      </c>
      <c r="R22" s="309" t="s">
        <v>6</v>
      </c>
      <c r="S22" s="309" t="s">
        <v>6</v>
      </c>
      <c r="T22" s="309" t="s">
        <v>6</v>
      </c>
      <c r="U22" s="311" t="str">
        <f t="shared" si="0"/>
        <v/>
      </c>
      <c r="V22" s="288"/>
      <c r="W22" s="289"/>
      <c r="X22" s="289"/>
      <c r="Y22" s="289"/>
    </row>
    <row r="23" spans="1:25" s="290" customFormat="1" ht="17.25" x14ac:dyDescent="0.3">
      <c r="A23" s="348">
        <f>Liste!A45</f>
        <v>6</v>
      </c>
      <c r="B23" s="349" t="str">
        <f>IF(Liste!B45&lt;&gt;"",Liste!B45,"")</f>
        <v/>
      </c>
      <c r="C23" s="291" t="str">
        <f>Liste!F26</f>
        <v>ja</v>
      </c>
      <c r="D23" s="305" t="s">
        <v>6</v>
      </c>
      <c r="E23" s="297"/>
      <c r="F23" s="297"/>
      <c r="G23" s="298" t="s">
        <v>6</v>
      </c>
      <c r="H23" s="299" t="s">
        <v>6</v>
      </c>
      <c r="I23" s="299" t="s">
        <v>6</v>
      </c>
      <c r="J23" s="298" t="s">
        <v>6</v>
      </c>
      <c r="K23" s="298" t="str">
        <f t="shared" si="8"/>
        <v/>
      </c>
      <c r="L23" s="298" t="str">
        <f t="shared" si="9"/>
        <v/>
      </c>
      <c r="M23" s="298" t="str">
        <f t="shared" si="10"/>
        <v/>
      </c>
      <c r="N23" s="298"/>
      <c r="O23" s="298"/>
      <c r="P23" s="298" t="s">
        <v>6</v>
      </c>
      <c r="Q23" s="358" t="str">
        <f t="shared" si="4"/>
        <v/>
      </c>
      <c r="R23" s="309" t="s">
        <v>6</v>
      </c>
      <c r="S23" s="309" t="s">
        <v>6</v>
      </c>
      <c r="T23" s="309" t="s">
        <v>6</v>
      </c>
      <c r="U23" s="311" t="str">
        <f t="shared" si="0"/>
        <v/>
      </c>
      <c r="V23" s="288"/>
      <c r="W23" s="289"/>
      <c r="X23" s="289"/>
      <c r="Y23" s="289"/>
    </row>
    <row r="24" spans="1:25" s="290" customFormat="1" ht="17.25" x14ac:dyDescent="0.3">
      <c r="A24" s="348">
        <f>Liste!A46</f>
        <v>7</v>
      </c>
      <c r="B24" s="349" t="str">
        <f>IF(Liste!B46&lt;&gt;"",Liste!B46,"")</f>
        <v/>
      </c>
      <c r="C24" s="291" t="str">
        <f>Liste!F26</f>
        <v>ja</v>
      </c>
      <c r="D24" s="305" t="s">
        <v>6</v>
      </c>
      <c r="E24" s="297"/>
      <c r="F24" s="297"/>
      <c r="G24" s="298" t="s">
        <v>6</v>
      </c>
      <c r="H24" s="299" t="s">
        <v>6</v>
      </c>
      <c r="I24" s="299" t="s">
        <v>6</v>
      </c>
      <c r="J24" s="298" t="s">
        <v>6</v>
      </c>
      <c r="K24" s="298" t="str">
        <f t="shared" si="8"/>
        <v/>
      </c>
      <c r="L24" s="298" t="str">
        <f t="shared" si="9"/>
        <v/>
      </c>
      <c r="M24" s="298" t="str">
        <f t="shared" si="10"/>
        <v/>
      </c>
      <c r="N24" s="298"/>
      <c r="O24" s="298"/>
      <c r="P24" s="298" t="s">
        <v>6</v>
      </c>
      <c r="Q24" s="358" t="str">
        <f t="shared" si="4"/>
        <v/>
      </c>
      <c r="R24" s="309" t="s">
        <v>6</v>
      </c>
      <c r="S24" s="309" t="s">
        <v>6</v>
      </c>
      <c r="T24" s="309" t="s">
        <v>6</v>
      </c>
      <c r="U24" s="311" t="str">
        <f t="shared" si="0"/>
        <v/>
      </c>
      <c r="V24" s="288"/>
      <c r="W24" s="289"/>
      <c r="X24" s="289"/>
      <c r="Y24" s="289"/>
    </row>
    <row r="25" spans="1:25" s="290" customFormat="1" ht="17.25" x14ac:dyDescent="0.3">
      <c r="A25" s="348">
        <f>Liste!A47</f>
        <v>8</v>
      </c>
      <c r="B25" s="349" t="str">
        <f>IF(Liste!B47&lt;&gt;"",Liste!B47,"")</f>
        <v/>
      </c>
      <c r="C25" s="291" t="str">
        <f>Liste!F26</f>
        <v>ja</v>
      </c>
      <c r="D25" s="305"/>
      <c r="E25" s="297"/>
      <c r="F25" s="297"/>
      <c r="G25" s="298"/>
      <c r="H25" s="299"/>
      <c r="I25" s="299"/>
      <c r="J25" s="298"/>
      <c r="K25" s="298" t="str">
        <f t="shared" si="8"/>
        <v/>
      </c>
      <c r="L25" s="298" t="str">
        <f t="shared" si="9"/>
        <v/>
      </c>
      <c r="M25" s="298" t="str">
        <f t="shared" si="10"/>
        <v/>
      </c>
      <c r="N25" s="298"/>
      <c r="O25" s="298"/>
      <c r="P25" s="298"/>
      <c r="Q25" s="358" t="str">
        <f t="shared" si="4"/>
        <v/>
      </c>
      <c r="R25" s="309"/>
      <c r="S25" s="309"/>
      <c r="T25" s="309"/>
      <c r="U25" s="311" t="str">
        <f t="shared" si="0"/>
        <v/>
      </c>
      <c r="V25" s="288"/>
      <c r="W25" s="289"/>
      <c r="X25" s="289"/>
      <c r="Y25" s="289"/>
    </row>
    <row r="26" spans="1:25" s="290" customFormat="1" ht="17.25" x14ac:dyDescent="0.3">
      <c r="A26" s="348">
        <f>Liste!A48</f>
        <v>9</v>
      </c>
      <c r="B26" s="349" t="str">
        <f>IF(Liste!B48&lt;&gt;"",Liste!B48,"")</f>
        <v/>
      </c>
      <c r="C26" s="291" t="str">
        <f>Liste!F26</f>
        <v>ja</v>
      </c>
      <c r="D26" s="305"/>
      <c r="E26" s="297"/>
      <c r="F26" s="297"/>
      <c r="G26" s="298"/>
      <c r="H26" s="299"/>
      <c r="I26" s="299"/>
      <c r="J26" s="298"/>
      <c r="K26" s="298" t="str">
        <f t="shared" si="8"/>
        <v/>
      </c>
      <c r="L26" s="298" t="str">
        <f t="shared" si="9"/>
        <v/>
      </c>
      <c r="M26" s="298" t="str">
        <f t="shared" si="10"/>
        <v/>
      </c>
      <c r="N26" s="298"/>
      <c r="O26" s="298"/>
      <c r="P26" s="298"/>
      <c r="Q26" s="358" t="str">
        <f t="shared" si="4"/>
        <v/>
      </c>
      <c r="R26" s="309"/>
      <c r="S26" s="309"/>
      <c r="T26" s="309"/>
      <c r="U26" s="311" t="str">
        <f t="shared" si="0"/>
        <v/>
      </c>
      <c r="V26" s="288"/>
      <c r="W26" s="289"/>
      <c r="X26" s="289"/>
      <c r="Y26" s="289"/>
    </row>
    <row r="27" spans="1:25" s="290" customFormat="1" ht="17.25" x14ac:dyDescent="0.3">
      <c r="A27" s="348">
        <f>Liste!A49</f>
        <v>10</v>
      </c>
      <c r="B27" s="349" t="str">
        <f>IF(Liste!B49&lt;&gt;"",Liste!B49,"")</f>
        <v/>
      </c>
      <c r="C27" s="291" t="str">
        <f>Liste!F26</f>
        <v>ja</v>
      </c>
      <c r="D27" s="305"/>
      <c r="E27" s="297"/>
      <c r="F27" s="297"/>
      <c r="G27" s="298"/>
      <c r="H27" s="299"/>
      <c r="I27" s="299"/>
      <c r="J27" s="298"/>
      <c r="K27" s="298" t="str">
        <f t="shared" si="8"/>
        <v/>
      </c>
      <c r="L27" s="298" t="str">
        <f t="shared" si="9"/>
        <v/>
      </c>
      <c r="M27" s="298" t="str">
        <f t="shared" si="10"/>
        <v/>
      </c>
      <c r="N27" s="298"/>
      <c r="O27" s="298"/>
      <c r="P27" s="298"/>
      <c r="Q27" s="358" t="str">
        <f t="shared" si="4"/>
        <v/>
      </c>
      <c r="R27" s="309"/>
      <c r="S27" s="309"/>
      <c r="T27" s="309"/>
      <c r="U27" s="311" t="str">
        <f t="shared" si="0"/>
        <v/>
      </c>
      <c r="V27" s="288"/>
      <c r="W27" s="289"/>
      <c r="X27" s="289"/>
      <c r="Y27" s="289"/>
    </row>
    <row r="28" spans="1:25" s="290" customFormat="1" ht="17.25" x14ac:dyDescent="0.3">
      <c r="A28" s="348">
        <f>Liste!A50</f>
        <v>11</v>
      </c>
      <c r="B28" s="349" t="str">
        <f>IF(Liste!B50&lt;&gt;"",Liste!B50,"")</f>
        <v/>
      </c>
      <c r="C28" s="291" t="str">
        <f>Liste!F26</f>
        <v>ja</v>
      </c>
      <c r="D28" s="305"/>
      <c r="E28" s="297"/>
      <c r="F28" s="297"/>
      <c r="G28" s="298"/>
      <c r="H28" s="299"/>
      <c r="I28" s="299"/>
      <c r="J28" s="298"/>
      <c r="K28" s="298" t="str">
        <f t="shared" si="8"/>
        <v/>
      </c>
      <c r="L28" s="298" t="str">
        <f t="shared" si="9"/>
        <v/>
      </c>
      <c r="M28" s="298" t="str">
        <f t="shared" si="10"/>
        <v/>
      </c>
      <c r="N28" s="298"/>
      <c r="O28" s="298"/>
      <c r="P28" s="298"/>
      <c r="Q28" s="358" t="str">
        <f t="shared" si="4"/>
        <v/>
      </c>
      <c r="R28" s="309"/>
      <c r="S28" s="309"/>
      <c r="T28" s="309"/>
      <c r="U28" s="311" t="str">
        <f t="shared" si="0"/>
        <v/>
      </c>
      <c r="V28" s="288"/>
      <c r="W28" s="289"/>
      <c r="X28" s="289"/>
      <c r="Y28" s="289"/>
    </row>
    <row r="29" spans="1:25" s="290" customFormat="1" ht="17.25" x14ac:dyDescent="0.3">
      <c r="A29" s="348">
        <f>Liste!A51</f>
        <v>12</v>
      </c>
      <c r="B29" s="349" t="str">
        <f>IF(Liste!B51&lt;&gt;"",Liste!B51,"")</f>
        <v/>
      </c>
      <c r="C29" s="291" t="str">
        <f>Liste!F26</f>
        <v>ja</v>
      </c>
      <c r="D29" s="305"/>
      <c r="E29" s="297"/>
      <c r="F29" s="297"/>
      <c r="G29" s="298"/>
      <c r="H29" s="299"/>
      <c r="I29" s="299"/>
      <c r="J29" s="298"/>
      <c r="K29" s="298" t="str">
        <f t="shared" si="8"/>
        <v/>
      </c>
      <c r="L29" s="298" t="str">
        <f t="shared" si="9"/>
        <v/>
      </c>
      <c r="M29" s="298" t="str">
        <f t="shared" si="10"/>
        <v/>
      </c>
      <c r="N29" s="298"/>
      <c r="O29" s="298"/>
      <c r="P29" s="298"/>
      <c r="Q29" s="358" t="str">
        <f t="shared" si="4"/>
        <v/>
      </c>
      <c r="R29" s="309"/>
      <c r="S29" s="309"/>
      <c r="T29" s="309"/>
      <c r="U29" s="311" t="str">
        <f t="shared" si="0"/>
        <v/>
      </c>
      <c r="V29" s="288"/>
      <c r="W29" s="289"/>
      <c r="X29" s="289"/>
      <c r="Y29" s="289"/>
    </row>
    <row r="30" spans="1:25" s="290" customFormat="1" ht="17.25" x14ac:dyDescent="0.3">
      <c r="A30" s="348">
        <f>Liste!A52</f>
        <v>13</v>
      </c>
      <c r="B30" s="349" t="str">
        <f>IF(Liste!B52&lt;&gt;"",Liste!B52,"")</f>
        <v/>
      </c>
      <c r="C30" s="291" t="str">
        <f>Liste!F26</f>
        <v>ja</v>
      </c>
      <c r="D30" s="305"/>
      <c r="E30" s="297"/>
      <c r="F30" s="297"/>
      <c r="G30" s="298"/>
      <c r="H30" s="299"/>
      <c r="I30" s="299"/>
      <c r="J30" s="298"/>
      <c r="K30" s="298" t="str">
        <f t="shared" si="8"/>
        <v/>
      </c>
      <c r="L30" s="298" t="str">
        <f t="shared" si="9"/>
        <v/>
      </c>
      <c r="M30" s="298" t="str">
        <f t="shared" si="10"/>
        <v/>
      </c>
      <c r="N30" s="298"/>
      <c r="O30" s="298"/>
      <c r="P30" s="298"/>
      <c r="Q30" s="358" t="str">
        <f t="shared" si="4"/>
        <v/>
      </c>
      <c r="R30" s="309"/>
      <c r="S30" s="309"/>
      <c r="T30" s="309"/>
      <c r="U30" s="311" t="str">
        <f t="shared" si="0"/>
        <v/>
      </c>
      <c r="V30" s="288"/>
      <c r="W30" s="289"/>
      <c r="X30" s="289"/>
      <c r="Y30" s="289"/>
    </row>
    <row r="31" spans="1:25" s="290" customFormat="1" ht="17.25" x14ac:dyDescent="0.3">
      <c r="A31" s="348">
        <f>Liste!A53</f>
        <v>14</v>
      </c>
      <c r="B31" s="349" t="str">
        <f>IF(Liste!B53&lt;&gt;"",Liste!B53,"")</f>
        <v/>
      </c>
      <c r="C31" s="291" t="str">
        <f>Liste!F26</f>
        <v>ja</v>
      </c>
      <c r="D31" s="305"/>
      <c r="E31" s="297"/>
      <c r="F31" s="297"/>
      <c r="G31" s="298"/>
      <c r="H31" s="299"/>
      <c r="I31" s="299"/>
      <c r="J31" s="298"/>
      <c r="K31" s="298" t="str">
        <f t="shared" si="8"/>
        <v/>
      </c>
      <c r="L31" s="298" t="str">
        <f t="shared" si="9"/>
        <v/>
      </c>
      <c r="M31" s="298" t="str">
        <f t="shared" si="10"/>
        <v/>
      </c>
      <c r="N31" s="298"/>
      <c r="O31" s="298"/>
      <c r="P31" s="298"/>
      <c r="Q31" s="358" t="str">
        <f t="shared" si="4"/>
        <v/>
      </c>
      <c r="R31" s="309"/>
      <c r="S31" s="309"/>
      <c r="T31" s="309"/>
      <c r="U31" s="311" t="str">
        <f t="shared" si="0"/>
        <v/>
      </c>
      <c r="V31" s="288"/>
      <c r="W31" s="289"/>
      <c r="X31" s="289"/>
      <c r="Y31" s="289"/>
    </row>
    <row r="32" spans="1:25" s="290" customFormat="1" ht="17.25" x14ac:dyDescent="0.3">
      <c r="A32" s="348">
        <f>Liste!A54</f>
        <v>15</v>
      </c>
      <c r="B32" s="349" t="str">
        <f>IF(Liste!B54&lt;&gt;"",Liste!B54,"")</f>
        <v/>
      </c>
      <c r="C32" s="291" t="str">
        <f>Liste!F26</f>
        <v>ja</v>
      </c>
      <c r="D32" s="305"/>
      <c r="E32" s="297"/>
      <c r="F32" s="297"/>
      <c r="G32" s="298"/>
      <c r="H32" s="299"/>
      <c r="I32" s="299"/>
      <c r="J32" s="298"/>
      <c r="K32" s="298" t="str">
        <f t="shared" si="8"/>
        <v/>
      </c>
      <c r="L32" s="298" t="str">
        <f t="shared" si="9"/>
        <v/>
      </c>
      <c r="M32" s="298" t="str">
        <f t="shared" si="10"/>
        <v/>
      </c>
      <c r="N32" s="298"/>
      <c r="O32" s="298"/>
      <c r="P32" s="298"/>
      <c r="Q32" s="358" t="str">
        <f t="shared" si="4"/>
        <v/>
      </c>
      <c r="R32" s="309"/>
      <c r="S32" s="309"/>
      <c r="T32" s="309"/>
      <c r="U32" s="311" t="str">
        <f t="shared" si="0"/>
        <v/>
      </c>
      <c r="V32" s="288"/>
      <c r="W32" s="289"/>
      <c r="X32" s="289"/>
      <c r="Y32" s="289"/>
    </row>
    <row r="33" spans="1:25" s="290" customFormat="1" ht="17.25" x14ac:dyDescent="0.3">
      <c r="A33" s="348">
        <f>Liste!A55</f>
        <v>16</v>
      </c>
      <c r="B33" s="349" t="str">
        <f>IF(Liste!B55&lt;&gt;"",Liste!B55,"")</f>
        <v/>
      </c>
      <c r="C33" s="291" t="str">
        <f>Liste!F26</f>
        <v>ja</v>
      </c>
      <c r="D33" s="305"/>
      <c r="E33" s="297"/>
      <c r="F33" s="297"/>
      <c r="G33" s="298"/>
      <c r="H33" s="299"/>
      <c r="I33" s="299"/>
      <c r="J33" s="298"/>
      <c r="K33" s="298" t="str">
        <f t="shared" si="8"/>
        <v/>
      </c>
      <c r="L33" s="298" t="str">
        <f t="shared" si="9"/>
        <v/>
      </c>
      <c r="M33" s="298" t="str">
        <f t="shared" si="10"/>
        <v/>
      </c>
      <c r="N33" s="298"/>
      <c r="O33" s="298"/>
      <c r="P33" s="298"/>
      <c r="Q33" s="358" t="str">
        <f t="shared" si="4"/>
        <v/>
      </c>
      <c r="R33" s="309"/>
      <c r="S33" s="309"/>
      <c r="T33" s="309"/>
      <c r="U33" s="311" t="str">
        <f t="shared" si="0"/>
        <v/>
      </c>
      <c r="V33" s="288"/>
      <c r="W33" s="289"/>
      <c r="X33" s="289"/>
      <c r="Y33" s="289"/>
    </row>
    <row r="34" spans="1:25" s="290" customFormat="1" ht="17.25" x14ac:dyDescent="0.3">
      <c r="A34" s="348">
        <f>Liste!A56</f>
        <v>17</v>
      </c>
      <c r="B34" s="349" t="str">
        <f>IF(Liste!B56&lt;&gt;"",Liste!B56,"")</f>
        <v/>
      </c>
      <c r="C34" s="291" t="str">
        <f>Liste!F26</f>
        <v>ja</v>
      </c>
      <c r="D34" s="305"/>
      <c r="E34" s="297"/>
      <c r="F34" s="297"/>
      <c r="G34" s="298"/>
      <c r="H34" s="299"/>
      <c r="I34" s="299"/>
      <c r="J34" s="298"/>
      <c r="K34" s="298" t="str">
        <f t="shared" si="8"/>
        <v/>
      </c>
      <c r="L34" s="298" t="str">
        <f t="shared" si="9"/>
        <v/>
      </c>
      <c r="M34" s="298" t="str">
        <f t="shared" si="10"/>
        <v/>
      </c>
      <c r="N34" s="298"/>
      <c r="O34" s="298"/>
      <c r="P34" s="298"/>
      <c r="Q34" s="358" t="str">
        <f t="shared" si="4"/>
        <v/>
      </c>
      <c r="R34" s="309"/>
      <c r="S34" s="309"/>
      <c r="T34" s="309"/>
      <c r="U34" s="311" t="str">
        <f t="shared" si="0"/>
        <v/>
      </c>
      <c r="V34" s="288"/>
      <c r="W34" s="289"/>
      <c r="X34" s="289"/>
      <c r="Y34" s="289"/>
    </row>
    <row r="35" spans="1:25" s="290" customFormat="1" ht="17.25" x14ac:dyDescent="0.3">
      <c r="A35" s="348">
        <f>Liste!A57</f>
        <v>18</v>
      </c>
      <c r="B35" s="349" t="str">
        <f>IF(Liste!B57&lt;&gt;"",Liste!B57,"")</f>
        <v/>
      </c>
      <c r="C35" s="291" t="str">
        <f>Liste!F26</f>
        <v>ja</v>
      </c>
      <c r="D35" s="305"/>
      <c r="E35" s="297"/>
      <c r="F35" s="297"/>
      <c r="G35" s="298"/>
      <c r="H35" s="299"/>
      <c r="I35" s="299"/>
      <c r="J35" s="298"/>
      <c r="K35" s="298" t="str">
        <f t="shared" si="8"/>
        <v/>
      </c>
      <c r="L35" s="298" t="str">
        <f t="shared" si="9"/>
        <v/>
      </c>
      <c r="M35" s="298" t="str">
        <f t="shared" si="10"/>
        <v/>
      </c>
      <c r="N35" s="298"/>
      <c r="O35" s="298"/>
      <c r="P35" s="298"/>
      <c r="Q35" s="358" t="str">
        <f t="shared" si="4"/>
        <v/>
      </c>
      <c r="R35" s="309"/>
      <c r="S35" s="309"/>
      <c r="T35" s="309"/>
      <c r="U35" s="311" t="str">
        <f t="shared" si="0"/>
        <v/>
      </c>
      <c r="V35" s="288"/>
      <c r="W35" s="289"/>
      <c r="X35" s="289"/>
      <c r="Y35" s="289"/>
    </row>
    <row r="36" spans="1:25" s="290" customFormat="1" ht="17.25" x14ac:dyDescent="0.3">
      <c r="A36" s="348">
        <f>Liste!A58</f>
        <v>19</v>
      </c>
      <c r="B36" s="349" t="str">
        <f>IF(Liste!B58&lt;&gt;"",Liste!B58,"")</f>
        <v/>
      </c>
      <c r="C36" s="291" t="str">
        <f>Liste!F26</f>
        <v>ja</v>
      </c>
      <c r="D36" s="305"/>
      <c r="E36" s="297"/>
      <c r="F36" s="297"/>
      <c r="G36" s="298"/>
      <c r="H36" s="299"/>
      <c r="I36" s="299"/>
      <c r="J36" s="298"/>
      <c r="K36" s="298" t="str">
        <f t="shared" si="8"/>
        <v/>
      </c>
      <c r="L36" s="298" t="str">
        <f t="shared" si="9"/>
        <v/>
      </c>
      <c r="M36" s="298" t="str">
        <f t="shared" si="10"/>
        <v/>
      </c>
      <c r="N36" s="298"/>
      <c r="O36" s="298"/>
      <c r="P36" s="298"/>
      <c r="Q36" s="358" t="str">
        <f t="shared" si="4"/>
        <v/>
      </c>
      <c r="R36" s="309"/>
      <c r="S36" s="309"/>
      <c r="T36" s="309"/>
      <c r="U36" s="311" t="str">
        <f t="shared" si="0"/>
        <v/>
      </c>
      <c r="V36" s="288"/>
      <c r="W36" s="289"/>
      <c r="X36" s="289"/>
      <c r="Y36" s="289"/>
    </row>
    <row r="37" spans="1:25" s="290" customFormat="1" ht="17.25" x14ac:dyDescent="0.3">
      <c r="A37" s="348">
        <f>Liste!A59</f>
        <v>20</v>
      </c>
      <c r="B37" s="349" t="str">
        <f>IF(Liste!B59&lt;&gt;"",Liste!B59,"")</f>
        <v/>
      </c>
      <c r="C37" s="291" t="str">
        <f>Liste!F26</f>
        <v>ja</v>
      </c>
      <c r="D37" s="305"/>
      <c r="E37" s="297"/>
      <c r="F37" s="297"/>
      <c r="G37" s="298"/>
      <c r="H37" s="299"/>
      <c r="I37" s="299"/>
      <c r="J37" s="298"/>
      <c r="K37" s="298" t="str">
        <f t="shared" si="8"/>
        <v/>
      </c>
      <c r="L37" s="298" t="str">
        <f t="shared" si="9"/>
        <v/>
      </c>
      <c r="M37" s="298" t="str">
        <f t="shared" si="10"/>
        <v/>
      </c>
      <c r="N37" s="298"/>
      <c r="O37" s="298"/>
      <c r="P37" s="298"/>
      <c r="Q37" s="358" t="str">
        <f t="shared" si="4"/>
        <v/>
      </c>
      <c r="R37" s="309"/>
      <c r="S37" s="309"/>
      <c r="T37" s="309"/>
      <c r="U37" s="311" t="str">
        <f t="shared" si="0"/>
        <v/>
      </c>
      <c r="V37" s="288"/>
      <c r="W37" s="289"/>
      <c r="X37" s="289"/>
      <c r="Y37" s="289"/>
    </row>
    <row r="38" spans="1:25" s="290" customFormat="1" ht="17.25" x14ac:dyDescent="0.3">
      <c r="A38" s="348">
        <f>Liste!A60</f>
        <v>21</v>
      </c>
      <c r="B38" s="349" t="str">
        <f>IF(Liste!B60&lt;&gt;"",Liste!B60,"")</f>
        <v/>
      </c>
      <c r="C38" s="291" t="str">
        <f>Liste!F26</f>
        <v>ja</v>
      </c>
      <c r="D38" s="305"/>
      <c r="E38" s="297"/>
      <c r="F38" s="297"/>
      <c r="G38" s="298"/>
      <c r="H38" s="299"/>
      <c r="I38" s="299"/>
      <c r="J38" s="298"/>
      <c r="K38" s="298" t="str">
        <f t="shared" si="8"/>
        <v/>
      </c>
      <c r="L38" s="298" t="str">
        <f t="shared" si="9"/>
        <v/>
      </c>
      <c r="M38" s="298" t="str">
        <f t="shared" si="10"/>
        <v/>
      </c>
      <c r="N38" s="298"/>
      <c r="O38" s="298"/>
      <c r="P38" s="298"/>
      <c r="Q38" s="358" t="str">
        <f t="shared" si="4"/>
        <v/>
      </c>
      <c r="R38" s="309"/>
      <c r="S38" s="309"/>
      <c r="T38" s="309"/>
      <c r="U38" s="311" t="str">
        <f t="shared" si="0"/>
        <v/>
      </c>
      <c r="V38" s="288"/>
      <c r="W38" s="289"/>
      <c r="X38" s="289"/>
      <c r="Y38" s="289"/>
    </row>
    <row r="39" spans="1:25" s="290" customFormat="1" ht="17.25" x14ac:dyDescent="0.3">
      <c r="A39" s="348">
        <f>Liste!A61</f>
        <v>22</v>
      </c>
      <c r="B39" s="349" t="str">
        <f>IF(Liste!B61&lt;&gt;"",Liste!B61,"")</f>
        <v/>
      </c>
      <c r="C39" s="291" t="str">
        <f>Liste!F26</f>
        <v>ja</v>
      </c>
      <c r="D39" s="305"/>
      <c r="E39" s="297"/>
      <c r="F39" s="297"/>
      <c r="G39" s="298"/>
      <c r="H39" s="299"/>
      <c r="I39" s="299"/>
      <c r="J39" s="298"/>
      <c r="K39" s="298" t="str">
        <f t="shared" si="8"/>
        <v/>
      </c>
      <c r="L39" s="298" t="str">
        <f t="shared" si="9"/>
        <v/>
      </c>
      <c r="M39" s="298" t="str">
        <f t="shared" si="10"/>
        <v/>
      </c>
      <c r="N39" s="298"/>
      <c r="O39" s="298"/>
      <c r="P39" s="298"/>
      <c r="Q39" s="358" t="str">
        <f t="shared" si="4"/>
        <v/>
      </c>
      <c r="R39" s="309"/>
      <c r="S39" s="309"/>
      <c r="T39" s="309"/>
      <c r="U39" s="311" t="str">
        <f t="shared" si="0"/>
        <v/>
      </c>
      <c r="V39" s="288"/>
      <c r="W39" s="289"/>
      <c r="X39" s="289"/>
      <c r="Y39" s="289"/>
    </row>
    <row r="40" spans="1:25" s="290" customFormat="1" ht="17.25" x14ac:dyDescent="0.3">
      <c r="A40" s="348">
        <f>Liste!A62</f>
        <v>23</v>
      </c>
      <c r="B40" s="349" t="str">
        <f>IF(Liste!B62&lt;&gt;"",Liste!B62,"")</f>
        <v/>
      </c>
      <c r="C40" s="291" t="str">
        <f>Liste!F26</f>
        <v>ja</v>
      </c>
      <c r="D40" s="305"/>
      <c r="E40" s="297"/>
      <c r="F40" s="297"/>
      <c r="G40" s="298"/>
      <c r="H40" s="299"/>
      <c r="I40" s="299"/>
      <c r="J40" s="298"/>
      <c r="K40" s="298" t="str">
        <f t="shared" si="8"/>
        <v/>
      </c>
      <c r="L40" s="298" t="str">
        <f t="shared" si="9"/>
        <v/>
      </c>
      <c r="M40" s="298" t="str">
        <f t="shared" si="10"/>
        <v/>
      </c>
      <c r="N40" s="298"/>
      <c r="O40" s="298"/>
      <c r="P40" s="298"/>
      <c r="Q40" s="358" t="str">
        <f t="shared" si="4"/>
        <v/>
      </c>
      <c r="R40" s="309"/>
      <c r="S40" s="309"/>
      <c r="T40" s="309"/>
      <c r="U40" s="311" t="str">
        <f t="shared" si="0"/>
        <v/>
      </c>
      <c r="V40" s="288"/>
      <c r="W40" s="289"/>
      <c r="X40" s="289"/>
      <c r="Y40" s="289"/>
    </row>
    <row r="41" spans="1:25" s="290" customFormat="1" ht="17.25" x14ac:dyDescent="0.3">
      <c r="A41" s="348">
        <f>Liste!A63</f>
        <v>24</v>
      </c>
      <c r="B41" s="349" t="str">
        <f>IF(Liste!B63&lt;&gt;"",Liste!B63,"")</f>
        <v/>
      </c>
      <c r="C41" s="291" t="str">
        <f>Liste!F26</f>
        <v>ja</v>
      </c>
      <c r="D41" s="305"/>
      <c r="E41" s="297"/>
      <c r="F41" s="297"/>
      <c r="G41" s="298"/>
      <c r="H41" s="299"/>
      <c r="I41" s="299"/>
      <c r="J41" s="298"/>
      <c r="K41" s="298" t="str">
        <f t="shared" si="8"/>
        <v/>
      </c>
      <c r="L41" s="298" t="str">
        <f t="shared" si="9"/>
        <v/>
      </c>
      <c r="M41" s="298" t="str">
        <f t="shared" si="10"/>
        <v/>
      </c>
      <c r="N41" s="298"/>
      <c r="O41" s="298"/>
      <c r="P41" s="298"/>
      <c r="Q41" s="358" t="str">
        <f t="shared" si="4"/>
        <v/>
      </c>
      <c r="R41" s="309"/>
      <c r="S41" s="309"/>
      <c r="T41" s="309"/>
      <c r="U41" s="311" t="str">
        <f t="shared" si="0"/>
        <v/>
      </c>
      <c r="V41" s="288"/>
      <c r="W41" s="289"/>
      <c r="X41" s="289"/>
      <c r="Y41" s="289"/>
    </row>
    <row r="42" spans="1:25" s="290" customFormat="1" ht="17.25" x14ac:dyDescent="0.3">
      <c r="A42" s="348">
        <f>Liste!A64</f>
        <v>25</v>
      </c>
      <c r="B42" s="349" t="str">
        <f>IF(Liste!B64&lt;&gt;"",Liste!B64,"")</f>
        <v/>
      </c>
      <c r="C42" s="291" t="str">
        <f>Liste!F26</f>
        <v>ja</v>
      </c>
      <c r="D42" s="305"/>
      <c r="E42" s="297"/>
      <c r="F42" s="297"/>
      <c r="G42" s="298"/>
      <c r="H42" s="299"/>
      <c r="I42" s="299"/>
      <c r="J42" s="298"/>
      <c r="K42" s="298" t="str">
        <f t="shared" si="8"/>
        <v/>
      </c>
      <c r="L42" s="298" t="str">
        <f t="shared" si="9"/>
        <v/>
      </c>
      <c r="M42" s="298" t="str">
        <f t="shared" si="10"/>
        <v/>
      </c>
      <c r="N42" s="298"/>
      <c r="O42" s="298"/>
      <c r="P42" s="298"/>
      <c r="Q42" s="358" t="str">
        <f t="shared" si="4"/>
        <v/>
      </c>
      <c r="R42" s="309"/>
      <c r="S42" s="309"/>
      <c r="T42" s="309"/>
      <c r="U42" s="311" t="str">
        <f t="shared" si="0"/>
        <v/>
      </c>
      <c r="V42" s="288"/>
      <c r="W42" s="289"/>
      <c r="X42" s="289"/>
      <c r="Y42" s="289"/>
    </row>
    <row r="43" spans="1:25" s="290" customFormat="1" ht="17.25" x14ac:dyDescent="0.3">
      <c r="A43" s="348">
        <f>Liste!A65</f>
        <v>26</v>
      </c>
      <c r="B43" s="349" t="str">
        <f>IF(Liste!B65&lt;&gt;"",Liste!B65,"")</f>
        <v/>
      </c>
      <c r="C43" s="291" t="str">
        <f>Liste!F26</f>
        <v>ja</v>
      </c>
      <c r="D43" s="305"/>
      <c r="E43" s="297"/>
      <c r="F43" s="297"/>
      <c r="G43" s="298"/>
      <c r="H43" s="299"/>
      <c r="I43" s="299"/>
      <c r="J43" s="298"/>
      <c r="K43" s="298" t="str">
        <f t="shared" si="8"/>
        <v/>
      </c>
      <c r="L43" s="298" t="str">
        <f t="shared" si="9"/>
        <v/>
      </c>
      <c r="M43" s="298" t="str">
        <f t="shared" si="10"/>
        <v/>
      </c>
      <c r="N43" s="298"/>
      <c r="O43" s="298"/>
      <c r="P43" s="298"/>
      <c r="Q43" s="358" t="str">
        <f t="shared" si="4"/>
        <v/>
      </c>
      <c r="R43" s="309"/>
      <c r="S43" s="309"/>
      <c r="T43" s="309"/>
      <c r="U43" s="311" t="str">
        <f t="shared" si="0"/>
        <v/>
      </c>
      <c r="V43" s="288"/>
      <c r="W43" s="289"/>
      <c r="X43" s="289"/>
      <c r="Y43" s="289"/>
    </row>
    <row r="44" spans="1:25" s="290" customFormat="1" ht="17.25" x14ac:dyDescent="0.3">
      <c r="A44" s="348">
        <f>Liste!A66</f>
        <v>27</v>
      </c>
      <c r="B44" s="349" t="str">
        <f>IF(Liste!B66&lt;&gt;"",Liste!B66,"")</f>
        <v/>
      </c>
      <c r="C44" s="291" t="str">
        <f>Liste!F26</f>
        <v>ja</v>
      </c>
      <c r="D44" s="305"/>
      <c r="E44" s="297"/>
      <c r="F44" s="297"/>
      <c r="G44" s="298"/>
      <c r="H44" s="299"/>
      <c r="I44" s="299"/>
      <c r="J44" s="298"/>
      <c r="K44" s="298" t="str">
        <f t="shared" si="8"/>
        <v/>
      </c>
      <c r="L44" s="298" t="str">
        <f t="shared" si="9"/>
        <v/>
      </c>
      <c r="M44" s="298" t="str">
        <f t="shared" si="10"/>
        <v/>
      </c>
      <c r="N44" s="298"/>
      <c r="O44" s="298"/>
      <c r="P44" s="298"/>
      <c r="Q44" s="358" t="str">
        <f t="shared" si="4"/>
        <v/>
      </c>
      <c r="R44" s="309"/>
      <c r="S44" s="309"/>
      <c r="T44" s="309"/>
      <c r="U44" s="311" t="str">
        <f t="shared" si="0"/>
        <v/>
      </c>
      <c r="V44" s="288"/>
      <c r="W44" s="289"/>
      <c r="X44" s="289"/>
      <c r="Y44" s="289"/>
    </row>
    <row r="45" spans="1:25" s="290" customFormat="1" ht="17.25" x14ac:dyDescent="0.3">
      <c r="A45" s="348">
        <f>Liste!A67</f>
        <v>28</v>
      </c>
      <c r="B45" s="349" t="str">
        <f>IF(Liste!B67&lt;&gt;"",Liste!B67,"")</f>
        <v/>
      </c>
      <c r="C45" s="291" t="str">
        <f>Liste!F26</f>
        <v>ja</v>
      </c>
      <c r="D45" s="305"/>
      <c r="E45" s="297"/>
      <c r="F45" s="297"/>
      <c r="G45" s="298"/>
      <c r="H45" s="299"/>
      <c r="I45" s="299"/>
      <c r="J45" s="298"/>
      <c r="K45" s="298" t="str">
        <f t="shared" si="8"/>
        <v/>
      </c>
      <c r="L45" s="298" t="str">
        <f t="shared" si="9"/>
        <v/>
      </c>
      <c r="M45" s="298" t="str">
        <f t="shared" si="10"/>
        <v/>
      </c>
      <c r="N45" s="298"/>
      <c r="O45" s="298"/>
      <c r="P45" s="298"/>
      <c r="Q45" s="358" t="str">
        <f t="shared" si="4"/>
        <v/>
      </c>
      <c r="R45" s="309"/>
      <c r="S45" s="309"/>
      <c r="T45" s="309"/>
      <c r="U45" s="311" t="str">
        <f t="shared" si="0"/>
        <v/>
      </c>
      <c r="V45" s="288"/>
      <c r="W45" s="289"/>
      <c r="X45" s="289"/>
      <c r="Y45" s="289"/>
    </row>
    <row r="46" spans="1:25" s="290" customFormat="1" ht="17.25" x14ac:dyDescent="0.3">
      <c r="A46" s="348">
        <f>Liste!A68</f>
        <v>29</v>
      </c>
      <c r="B46" s="349" t="str">
        <f>IF(Liste!B68&lt;&gt;"",Liste!B68,"")</f>
        <v/>
      </c>
      <c r="C46" s="291" t="str">
        <f>Liste!F26</f>
        <v>ja</v>
      </c>
      <c r="D46" s="305"/>
      <c r="E46" s="297"/>
      <c r="F46" s="297"/>
      <c r="G46" s="298"/>
      <c r="H46" s="299"/>
      <c r="I46" s="299"/>
      <c r="J46" s="298"/>
      <c r="K46" s="298" t="str">
        <f t="shared" si="8"/>
        <v/>
      </c>
      <c r="L46" s="298" t="str">
        <f t="shared" si="9"/>
        <v/>
      </c>
      <c r="M46" s="298" t="str">
        <f t="shared" si="10"/>
        <v/>
      </c>
      <c r="N46" s="298"/>
      <c r="O46" s="298"/>
      <c r="P46" s="298"/>
      <c r="Q46" s="358" t="str">
        <f t="shared" si="4"/>
        <v/>
      </c>
      <c r="R46" s="309"/>
      <c r="S46" s="309"/>
      <c r="T46" s="309"/>
      <c r="U46" s="311" t="str">
        <f t="shared" si="0"/>
        <v/>
      </c>
      <c r="V46" s="288"/>
      <c r="W46" s="289"/>
      <c r="X46" s="289"/>
      <c r="Y46" s="289"/>
    </row>
    <row r="47" spans="1:25" s="290" customFormat="1" ht="17.25" x14ac:dyDescent="0.3">
      <c r="A47" s="348">
        <f>Liste!A69</f>
        <v>30</v>
      </c>
      <c r="B47" s="349" t="str">
        <f>IF(Liste!B69&lt;&gt;"",Liste!B69,"")</f>
        <v/>
      </c>
      <c r="C47" s="291" t="str">
        <f>Liste!F26</f>
        <v>ja</v>
      </c>
      <c r="D47" s="305"/>
      <c r="E47" s="297"/>
      <c r="F47" s="297"/>
      <c r="G47" s="298"/>
      <c r="H47" s="299"/>
      <c r="I47" s="299"/>
      <c r="J47" s="298"/>
      <c r="K47" s="298" t="str">
        <f t="shared" si="8"/>
        <v/>
      </c>
      <c r="L47" s="298" t="str">
        <f t="shared" si="9"/>
        <v/>
      </c>
      <c r="M47" s="298" t="str">
        <f t="shared" si="10"/>
        <v/>
      </c>
      <c r="N47" s="298"/>
      <c r="O47" s="298"/>
      <c r="P47" s="298"/>
      <c r="Q47" s="358" t="str">
        <f t="shared" si="4"/>
        <v/>
      </c>
      <c r="R47" s="309"/>
      <c r="S47" s="309"/>
      <c r="T47" s="309"/>
      <c r="U47" s="311" t="str">
        <f t="shared" si="0"/>
        <v/>
      </c>
      <c r="V47" s="288"/>
      <c r="W47" s="289"/>
      <c r="X47" s="289"/>
      <c r="Y47" s="289"/>
    </row>
    <row r="48" spans="1:25" s="290" customFormat="1" ht="17.25" x14ac:dyDescent="0.3">
      <c r="A48" s="348">
        <f>Liste!A70</f>
        <v>31</v>
      </c>
      <c r="B48" s="349" t="str">
        <f>IF(Liste!B70&lt;&gt;"",Liste!B70,"")</f>
        <v/>
      </c>
      <c r="C48" s="291" t="str">
        <f>Liste!F26</f>
        <v>ja</v>
      </c>
      <c r="D48" s="305"/>
      <c r="E48" s="297"/>
      <c r="F48" s="297"/>
      <c r="G48" s="298"/>
      <c r="H48" s="299"/>
      <c r="I48" s="299"/>
      <c r="J48" s="298"/>
      <c r="K48" s="298" t="str">
        <f t="shared" si="8"/>
        <v/>
      </c>
      <c r="L48" s="298" t="str">
        <f t="shared" si="9"/>
        <v/>
      </c>
      <c r="M48" s="298" t="str">
        <f t="shared" si="10"/>
        <v/>
      </c>
      <c r="N48" s="298"/>
      <c r="O48" s="298"/>
      <c r="P48" s="298"/>
      <c r="Q48" s="358" t="str">
        <f t="shared" si="4"/>
        <v/>
      </c>
      <c r="R48" s="309"/>
      <c r="S48" s="309"/>
      <c r="T48" s="309"/>
      <c r="U48" s="311" t="str">
        <f t="shared" si="0"/>
        <v/>
      </c>
      <c r="V48" s="288"/>
      <c r="W48" s="289"/>
      <c r="X48" s="289"/>
      <c r="Y48" s="289"/>
    </row>
    <row r="49" spans="1:25" s="290" customFormat="1" ht="17.25" x14ac:dyDescent="0.3">
      <c r="A49" s="348">
        <f>Liste!A71</f>
        <v>32</v>
      </c>
      <c r="B49" s="349" t="str">
        <f>IF(Liste!B71&lt;&gt;"",Liste!B71,"")</f>
        <v/>
      </c>
      <c r="C49" s="291" t="str">
        <f>Liste!F26</f>
        <v>ja</v>
      </c>
      <c r="D49" s="305"/>
      <c r="E49" s="297"/>
      <c r="F49" s="297"/>
      <c r="G49" s="298"/>
      <c r="H49" s="299"/>
      <c r="I49" s="299"/>
      <c r="J49" s="298"/>
      <c r="K49" s="298" t="str">
        <f t="shared" si="8"/>
        <v/>
      </c>
      <c r="L49" s="298" t="str">
        <f t="shared" si="9"/>
        <v/>
      </c>
      <c r="M49" s="298" t="str">
        <f t="shared" si="10"/>
        <v/>
      </c>
      <c r="N49" s="298"/>
      <c r="O49" s="298"/>
      <c r="P49" s="298"/>
      <c r="Q49" s="358" t="str">
        <f t="shared" si="4"/>
        <v/>
      </c>
      <c r="R49" s="309"/>
      <c r="S49" s="309"/>
      <c r="T49" s="309"/>
      <c r="U49" s="311" t="str">
        <f t="shared" si="0"/>
        <v/>
      </c>
      <c r="V49" s="288"/>
      <c r="W49" s="289"/>
      <c r="X49" s="289"/>
      <c r="Y49" s="289"/>
    </row>
    <row r="50" spans="1:25" s="290" customFormat="1" ht="17.25" x14ac:dyDescent="0.3">
      <c r="A50" s="348">
        <f>Liste!A72</f>
        <v>33</v>
      </c>
      <c r="B50" s="349" t="str">
        <f>IF(Liste!B72&lt;&gt;"",Liste!B72,"")</f>
        <v/>
      </c>
      <c r="C50" s="291" t="str">
        <f>Liste!F26</f>
        <v>ja</v>
      </c>
      <c r="D50" s="305"/>
      <c r="E50" s="297"/>
      <c r="F50" s="297"/>
      <c r="G50" s="298"/>
      <c r="H50" s="299"/>
      <c r="I50" s="299"/>
      <c r="J50" s="298"/>
      <c r="K50" s="298" t="str">
        <f t="shared" si="8"/>
        <v/>
      </c>
      <c r="L50" s="298" t="str">
        <f t="shared" si="9"/>
        <v/>
      </c>
      <c r="M50" s="298" t="str">
        <f t="shared" si="10"/>
        <v/>
      </c>
      <c r="N50" s="298"/>
      <c r="O50" s="298"/>
      <c r="P50" s="298"/>
      <c r="Q50" s="358" t="str">
        <f t="shared" si="4"/>
        <v/>
      </c>
      <c r="R50" s="309"/>
      <c r="S50" s="309"/>
      <c r="T50" s="309"/>
      <c r="U50" s="311" t="str">
        <f t="shared" si="0"/>
        <v/>
      </c>
      <c r="V50" s="288"/>
      <c r="W50" s="289"/>
      <c r="X50" s="289"/>
      <c r="Y50" s="289"/>
    </row>
    <row r="51" spans="1:25" s="290" customFormat="1" ht="17.25" x14ac:dyDescent="0.3">
      <c r="A51" s="348">
        <f>Liste!A73</f>
        <v>34</v>
      </c>
      <c r="B51" s="349" t="str">
        <f>IF(Liste!B73&lt;&gt;"",Liste!B73,"")</f>
        <v/>
      </c>
      <c r="C51" s="291" t="str">
        <f>Liste!F26</f>
        <v>ja</v>
      </c>
      <c r="D51" s="305"/>
      <c r="E51" s="297"/>
      <c r="F51" s="297"/>
      <c r="G51" s="298"/>
      <c r="H51" s="299"/>
      <c r="I51" s="299"/>
      <c r="J51" s="298"/>
      <c r="K51" s="298" t="str">
        <f t="shared" si="8"/>
        <v/>
      </c>
      <c r="L51" s="298" t="str">
        <f t="shared" si="9"/>
        <v/>
      </c>
      <c r="M51" s="298" t="str">
        <f t="shared" si="10"/>
        <v/>
      </c>
      <c r="N51" s="298"/>
      <c r="O51" s="298"/>
      <c r="P51" s="298"/>
      <c r="Q51" s="358" t="str">
        <f t="shared" si="4"/>
        <v/>
      </c>
      <c r="R51" s="309"/>
      <c r="S51" s="309"/>
      <c r="T51" s="309"/>
      <c r="U51" s="311" t="str">
        <f t="shared" si="0"/>
        <v/>
      </c>
      <c r="V51" s="288"/>
      <c r="W51" s="289"/>
      <c r="X51" s="289"/>
      <c r="Y51" s="289"/>
    </row>
    <row r="52" spans="1:25" s="290" customFormat="1" ht="17.25" x14ac:dyDescent="0.3">
      <c r="A52" s="348">
        <f>Liste!A74</f>
        <v>35</v>
      </c>
      <c r="B52" s="349" t="str">
        <f>IF(Liste!B74&lt;&gt;"",Liste!B74,"")</f>
        <v/>
      </c>
      <c r="C52" s="291" t="str">
        <f>Liste!F26</f>
        <v>ja</v>
      </c>
      <c r="D52" s="305"/>
      <c r="E52" s="297"/>
      <c r="F52" s="297"/>
      <c r="G52" s="298"/>
      <c r="H52" s="299"/>
      <c r="I52" s="299"/>
      <c r="J52" s="298"/>
      <c r="K52" s="298" t="str">
        <f t="shared" si="8"/>
        <v/>
      </c>
      <c r="L52" s="298" t="str">
        <f t="shared" si="9"/>
        <v/>
      </c>
      <c r="M52" s="298" t="str">
        <f t="shared" si="10"/>
        <v/>
      </c>
      <c r="N52" s="298"/>
      <c r="O52" s="298"/>
      <c r="P52" s="298"/>
      <c r="Q52" s="358" t="str">
        <f t="shared" si="4"/>
        <v/>
      </c>
      <c r="R52" s="309"/>
      <c r="S52" s="309"/>
      <c r="T52" s="309"/>
      <c r="U52" s="311" t="str">
        <f t="shared" si="0"/>
        <v/>
      </c>
      <c r="V52" s="288"/>
      <c r="W52" s="289"/>
      <c r="X52" s="289"/>
      <c r="Y52" s="289"/>
    </row>
    <row r="53" spans="1:25" s="290" customFormat="1" ht="17.25" x14ac:dyDescent="0.3">
      <c r="A53" s="348">
        <f>Liste!A75</f>
        <v>36</v>
      </c>
      <c r="B53" s="349" t="str">
        <f>IF(Liste!B75&lt;&gt;"",Liste!B75,"")</f>
        <v/>
      </c>
      <c r="C53" s="291" t="str">
        <f>Liste!F26</f>
        <v>ja</v>
      </c>
      <c r="D53" s="305"/>
      <c r="E53" s="297"/>
      <c r="F53" s="297"/>
      <c r="G53" s="298"/>
      <c r="H53" s="299"/>
      <c r="I53" s="299"/>
      <c r="J53" s="298"/>
      <c r="K53" s="298" t="str">
        <f t="shared" si="8"/>
        <v/>
      </c>
      <c r="L53" s="298" t="str">
        <f t="shared" si="9"/>
        <v/>
      </c>
      <c r="M53" s="298" t="str">
        <f t="shared" si="10"/>
        <v/>
      </c>
      <c r="N53" s="298"/>
      <c r="O53" s="298"/>
      <c r="P53" s="298"/>
      <c r="Q53" s="358" t="str">
        <f t="shared" si="4"/>
        <v/>
      </c>
      <c r="R53" s="309"/>
      <c r="S53" s="309"/>
      <c r="T53" s="309"/>
      <c r="U53" s="311" t="str">
        <f t="shared" si="0"/>
        <v/>
      </c>
      <c r="V53" s="288"/>
      <c r="W53" s="289"/>
      <c r="X53" s="289"/>
      <c r="Y53" s="289"/>
    </row>
    <row r="54" spans="1:25" s="290" customFormat="1" ht="17.25" x14ac:dyDescent="0.3">
      <c r="A54" s="348">
        <f>Liste!A76</f>
        <v>37</v>
      </c>
      <c r="B54" s="349" t="str">
        <f>IF(Liste!B76&lt;&gt;"",Liste!B76,"")</f>
        <v/>
      </c>
      <c r="C54" s="291" t="str">
        <f>Liste!F26</f>
        <v>ja</v>
      </c>
      <c r="D54" s="305"/>
      <c r="E54" s="297"/>
      <c r="F54" s="297"/>
      <c r="G54" s="298"/>
      <c r="H54" s="299"/>
      <c r="I54" s="299"/>
      <c r="J54" s="298"/>
      <c r="K54" s="298" t="str">
        <f t="shared" si="8"/>
        <v/>
      </c>
      <c r="L54" s="298" t="str">
        <f t="shared" si="9"/>
        <v/>
      </c>
      <c r="M54" s="298" t="str">
        <f t="shared" si="10"/>
        <v/>
      </c>
      <c r="N54" s="298"/>
      <c r="O54" s="298"/>
      <c r="P54" s="298"/>
      <c r="Q54" s="358" t="str">
        <f t="shared" si="4"/>
        <v/>
      </c>
      <c r="R54" s="309"/>
      <c r="S54" s="309"/>
      <c r="T54" s="309"/>
      <c r="U54" s="311" t="str">
        <f t="shared" si="0"/>
        <v/>
      </c>
      <c r="V54" s="288"/>
      <c r="W54" s="289"/>
      <c r="X54" s="289"/>
      <c r="Y54" s="289"/>
    </row>
    <row r="55" spans="1:25" s="290" customFormat="1" ht="17.25" x14ac:dyDescent="0.3">
      <c r="A55" s="348">
        <f>Liste!A77</f>
        <v>38</v>
      </c>
      <c r="B55" s="349" t="str">
        <f>IF(Liste!B77&lt;&gt;"",Liste!B77,"")</f>
        <v/>
      </c>
      <c r="C55" s="291" t="str">
        <f>Liste!F26</f>
        <v>ja</v>
      </c>
      <c r="D55" s="305"/>
      <c r="E55" s="297"/>
      <c r="F55" s="297"/>
      <c r="G55" s="298"/>
      <c r="H55" s="299"/>
      <c r="I55" s="299"/>
      <c r="J55" s="298"/>
      <c r="K55" s="298" t="str">
        <f t="shared" si="8"/>
        <v/>
      </c>
      <c r="L55" s="298" t="str">
        <f t="shared" si="9"/>
        <v/>
      </c>
      <c r="M55" s="298" t="str">
        <f t="shared" si="10"/>
        <v/>
      </c>
      <c r="N55" s="298"/>
      <c r="O55" s="298"/>
      <c r="P55" s="298"/>
      <c r="Q55" s="358" t="str">
        <f t="shared" si="4"/>
        <v/>
      </c>
      <c r="R55" s="309"/>
      <c r="S55" s="309"/>
      <c r="T55" s="309"/>
      <c r="U55" s="311" t="str">
        <f t="shared" si="0"/>
        <v/>
      </c>
      <c r="V55" s="288"/>
      <c r="W55" s="289"/>
      <c r="X55" s="289"/>
      <c r="Y55" s="289"/>
    </row>
    <row r="56" spans="1:25" s="290" customFormat="1" ht="17.25" x14ac:dyDescent="0.3">
      <c r="A56" s="348">
        <f>Liste!A78</f>
        <v>39</v>
      </c>
      <c r="B56" s="349" t="str">
        <f>IF(Liste!B78&lt;&gt;"",Liste!B78,"")</f>
        <v/>
      </c>
      <c r="C56" s="291" t="str">
        <f>Liste!F26</f>
        <v>ja</v>
      </c>
      <c r="D56" s="305"/>
      <c r="E56" s="297"/>
      <c r="F56" s="297"/>
      <c r="G56" s="298"/>
      <c r="H56" s="299"/>
      <c r="I56" s="299"/>
      <c r="J56" s="298"/>
      <c r="K56" s="298" t="str">
        <f t="shared" si="8"/>
        <v/>
      </c>
      <c r="L56" s="298" t="str">
        <f t="shared" si="9"/>
        <v/>
      </c>
      <c r="M56" s="298" t="str">
        <f t="shared" si="10"/>
        <v/>
      </c>
      <c r="N56" s="298"/>
      <c r="O56" s="298"/>
      <c r="P56" s="298"/>
      <c r="Q56" s="358" t="str">
        <f t="shared" si="4"/>
        <v/>
      </c>
      <c r="R56" s="309"/>
      <c r="S56" s="309"/>
      <c r="T56" s="309"/>
      <c r="U56" s="311" t="str">
        <f t="shared" si="0"/>
        <v/>
      </c>
      <c r="V56" s="288"/>
      <c r="W56" s="289"/>
      <c r="X56" s="289"/>
      <c r="Y56" s="289"/>
    </row>
    <row r="57" spans="1:25" s="290" customFormat="1" ht="17.25" x14ac:dyDescent="0.3">
      <c r="A57" s="348">
        <f>Liste!A79</f>
        <v>40</v>
      </c>
      <c r="B57" s="349" t="str">
        <f>IF(Liste!B79&lt;&gt;"",Liste!B79,"")</f>
        <v/>
      </c>
      <c r="C57" s="291" t="str">
        <f>Liste!F26</f>
        <v>ja</v>
      </c>
      <c r="D57" s="305"/>
      <c r="E57" s="297"/>
      <c r="F57" s="297"/>
      <c r="G57" s="298"/>
      <c r="H57" s="299"/>
      <c r="I57" s="299"/>
      <c r="J57" s="298"/>
      <c r="K57" s="298" t="str">
        <f t="shared" si="8"/>
        <v/>
      </c>
      <c r="L57" s="298" t="str">
        <f t="shared" si="9"/>
        <v/>
      </c>
      <c r="M57" s="298" t="str">
        <f t="shared" si="10"/>
        <v/>
      </c>
      <c r="N57" s="298"/>
      <c r="O57" s="298"/>
      <c r="P57" s="298"/>
      <c r="Q57" s="358" t="str">
        <f t="shared" si="4"/>
        <v/>
      </c>
      <c r="R57" s="309"/>
      <c r="S57" s="309"/>
      <c r="T57" s="309"/>
      <c r="U57" s="311" t="str">
        <f t="shared" si="0"/>
        <v/>
      </c>
      <c r="V57" s="288"/>
      <c r="W57" s="289"/>
      <c r="X57" s="289"/>
      <c r="Y57" s="289"/>
    </row>
    <row r="58" spans="1:25" s="290" customFormat="1" ht="17.25" x14ac:dyDescent="0.3">
      <c r="A58" s="348">
        <f>Liste!A80</f>
        <v>41</v>
      </c>
      <c r="B58" s="349" t="str">
        <f>IF(Liste!B80&lt;&gt;"",Liste!B80,"")</f>
        <v/>
      </c>
      <c r="C58" s="291" t="str">
        <f>Liste!F26</f>
        <v>ja</v>
      </c>
      <c r="D58" s="305"/>
      <c r="E58" s="297"/>
      <c r="F58" s="297"/>
      <c r="G58" s="298"/>
      <c r="H58" s="299"/>
      <c r="I58" s="299"/>
      <c r="J58" s="298"/>
      <c r="K58" s="298" t="str">
        <f t="shared" si="8"/>
        <v/>
      </c>
      <c r="L58" s="298" t="str">
        <f t="shared" si="9"/>
        <v/>
      </c>
      <c r="M58" s="298" t="str">
        <f t="shared" si="10"/>
        <v/>
      </c>
      <c r="N58" s="298"/>
      <c r="O58" s="298"/>
      <c r="P58" s="298"/>
      <c r="Q58" s="358" t="str">
        <f t="shared" si="4"/>
        <v/>
      </c>
      <c r="R58" s="309"/>
      <c r="S58" s="309"/>
      <c r="T58" s="309"/>
      <c r="U58" s="311" t="str">
        <f t="shared" si="0"/>
        <v/>
      </c>
      <c r="V58" s="288"/>
      <c r="W58" s="289"/>
      <c r="X58" s="289"/>
      <c r="Y58" s="289"/>
    </row>
    <row r="59" spans="1:25" s="290" customFormat="1" ht="17.25" x14ac:dyDescent="0.3">
      <c r="A59" s="348">
        <f>Liste!A81</f>
        <v>42</v>
      </c>
      <c r="B59" s="349" t="str">
        <f>IF(Liste!B81&lt;&gt;"",Liste!B81,"")</f>
        <v/>
      </c>
      <c r="C59" s="291" t="str">
        <f>Liste!F26</f>
        <v>ja</v>
      </c>
      <c r="D59" s="305"/>
      <c r="E59" s="297"/>
      <c r="F59" s="297"/>
      <c r="G59" s="298"/>
      <c r="H59" s="299"/>
      <c r="I59" s="299"/>
      <c r="J59" s="298"/>
      <c r="K59" s="298" t="str">
        <f t="shared" si="8"/>
        <v/>
      </c>
      <c r="L59" s="298" t="str">
        <f t="shared" si="9"/>
        <v/>
      </c>
      <c r="M59" s="298" t="str">
        <f t="shared" si="10"/>
        <v/>
      </c>
      <c r="N59" s="298"/>
      <c r="O59" s="298"/>
      <c r="P59" s="298"/>
      <c r="Q59" s="358" t="str">
        <f t="shared" si="4"/>
        <v/>
      </c>
      <c r="R59" s="309"/>
      <c r="S59" s="309"/>
      <c r="T59" s="309"/>
      <c r="U59" s="311" t="str">
        <f t="shared" si="0"/>
        <v/>
      </c>
      <c r="V59" s="288"/>
      <c r="W59" s="289"/>
      <c r="X59" s="289"/>
      <c r="Y59" s="289"/>
    </row>
    <row r="60" spans="1:25" s="290" customFormat="1" ht="17.25" x14ac:dyDescent="0.3">
      <c r="A60" s="348">
        <f>Liste!A82</f>
        <v>43</v>
      </c>
      <c r="B60" s="349" t="str">
        <f>IF(Liste!B82&lt;&gt;"",Liste!B82,"")</f>
        <v/>
      </c>
      <c r="C60" s="291" t="str">
        <f>Liste!F26</f>
        <v>ja</v>
      </c>
      <c r="D60" s="305"/>
      <c r="E60" s="297"/>
      <c r="F60" s="297"/>
      <c r="G60" s="298"/>
      <c r="H60" s="299"/>
      <c r="I60" s="299"/>
      <c r="J60" s="298"/>
      <c r="K60" s="298" t="str">
        <f t="shared" si="8"/>
        <v/>
      </c>
      <c r="L60" s="298" t="str">
        <f t="shared" si="9"/>
        <v/>
      </c>
      <c r="M60" s="298" t="str">
        <f t="shared" si="10"/>
        <v/>
      </c>
      <c r="N60" s="298"/>
      <c r="O60" s="298"/>
      <c r="P60" s="298"/>
      <c r="Q60" s="358" t="str">
        <f t="shared" si="4"/>
        <v/>
      </c>
      <c r="R60" s="309"/>
      <c r="S60" s="309"/>
      <c r="T60" s="309"/>
      <c r="U60" s="311" t="str">
        <f t="shared" si="0"/>
        <v/>
      </c>
      <c r="V60" s="288"/>
      <c r="W60" s="289"/>
      <c r="X60" s="289"/>
      <c r="Y60" s="289"/>
    </row>
    <row r="61" spans="1:25" s="290" customFormat="1" ht="17.25" x14ac:dyDescent="0.3">
      <c r="A61" s="348">
        <f>Liste!A83</f>
        <v>44</v>
      </c>
      <c r="B61" s="349" t="str">
        <f>IF(Liste!B83&lt;&gt;"",Liste!B83,"")</f>
        <v/>
      </c>
      <c r="C61" s="291" t="str">
        <f>Liste!F26</f>
        <v>ja</v>
      </c>
      <c r="D61" s="305"/>
      <c r="E61" s="297"/>
      <c r="F61" s="297"/>
      <c r="G61" s="298"/>
      <c r="H61" s="299"/>
      <c r="I61" s="299"/>
      <c r="J61" s="298"/>
      <c r="K61" s="298" t="str">
        <f t="shared" si="8"/>
        <v/>
      </c>
      <c r="L61" s="298" t="str">
        <f t="shared" si="9"/>
        <v/>
      </c>
      <c r="M61" s="298" t="str">
        <f t="shared" si="10"/>
        <v/>
      </c>
      <c r="N61" s="298"/>
      <c r="O61" s="298"/>
      <c r="P61" s="298"/>
      <c r="Q61" s="358" t="str">
        <f t="shared" si="4"/>
        <v/>
      </c>
      <c r="R61" s="309"/>
      <c r="S61" s="309"/>
      <c r="T61" s="309"/>
      <c r="U61" s="311" t="str">
        <f t="shared" si="0"/>
        <v/>
      </c>
      <c r="V61" s="288"/>
      <c r="W61" s="289"/>
      <c r="X61" s="289"/>
      <c r="Y61" s="289"/>
    </row>
    <row r="62" spans="1:25" s="290" customFormat="1" ht="17.25" x14ac:dyDescent="0.3">
      <c r="A62" s="348">
        <f>Liste!A84</f>
        <v>45</v>
      </c>
      <c r="B62" s="349" t="str">
        <f>IF(Liste!B84&lt;&gt;"",Liste!B84,"")</f>
        <v/>
      </c>
      <c r="C62" s="291" t="str">
        <f>Liste!F26</f>
        <v>ja</v>
      </c>
      <c r="D62" s="305"/>
      <c r="E62" s="297"/>
      <c r="F62" s="297"/>
      <c r="G62" s="298"/>
      <c r="H62" s="299"/>
      <c r="I62" s="299"/>
      <c r="J62" s="298"/>
      <c r="K62" s="298" t="str">
        <f t="shared" si="8"/>
        <v/>
      </c>
      <c r="L62" s="298" t="str">
        <f t="shared" si="9"/>
        <v/>
      </c>
      <c r="M62" s="298" t="str">
        <f t="shared" si="10"/>
        <v/>
      </c>
      <c r="N62" s="298"/>
      <c r="O62" s="298"/>
      <c r="P62" s="298"/>
      <c r="Q62" s="358" t="str">
        <f t="shared" si="4"/>
        <v/>
      </c>
      <c r="R62" s="309"/>
      <c r="S62" s="309"/>
      <c r="T62" s="309"/>
      <c r="U62" s="311" t="str">
        <f t="shared" si="0"/>
        <v/>
      </c>
      <c r="V62" s="288"/>
      <c r="W62" s="289"/>
      <c r="X62" s="289"/>
      <c r="Y62" s="289"/>
    </row>
    <row r="63" spans="1:25" s="290" customFormat="1" ht="17.25" x14ac:dyDescent="0.3">
      <c r="A63" s="348">
        <f>Liste!A85</f>
        <v>46</v>
      </c>
      <c r="B63" s="349" t="str">
        <f>IF(Liste!B85&lt;&gt;"",Liste!B85,"")</f>
        <v/>
      </c>
      <c r="C63" s="291" t="str">
        <f>Liste!F26</f>
        <v>ja</v>
      </c>
      <c r="D63" s="305"/>
      <c r="E63" s="297"/>
      <c r="F63" s="297"/>
      <c r="G63" s="298"/>
      <c r="H63" s="299"/>
      <c r="I63" s="299"/>
      <c r="J63" s="298"/>
      <c r="K63" s="298" t="str">
        <f t="shared" si="8"/>
        <v/>
      </c>
      <c r="L63" s="298" t="str">
        <f t="shared" si="9"/>
        <v/>
      </c>
      <c r="M63" s="298" t="str">
        <f t="shared" si="10"/>
        <v/>
      </c>
      <c r="N63" s="298"/>
      <c r="O63" s="298"/>
      <c r="P63" s="298"/>
      <c r="Q63" s="358" t="str">
        <f t="shared" si="4"/>
        <v/>
      </c>
      <c r="R63" s="309"/>
      <c r="S63" s="309"/>
      <c r="T63" s="309"/>
      <c r="U63" s="311" t="str">
        <f t="shared" si="0"/>
        <v/>
      </c>
      <c r="V63" s="288"/>
      <c r="W63" s="289"/>
      <c r="X63" s="289"/>
      <c r="Y63" s="289"/>
    </row>
    <row r="64" spans="1:25" s="290" customFormat="1" ht="17.25" x14ac:dyDescent="0.3">
      <c r="A64" s="348">
        <f>Liste!A86</f>
        <v>47</v>
      </c>
      <c r="B64" s="349" t="str">
        <f>IF(Liste!B86&lt;&gt;"",Liste!B86,"")</f>
        <v/>
      </c>
      <c r="C64" s="291" t="str">
        <f>Liste!F26</f>
        <v>ja</v>
      </c>
      <c r="D64" s="305"/>
      <c r="E64" s="297"/>
      <c r="F64" s="297"/>
      <c r="G64" s="298"/>
      <c r="H64" s="299"/>
      <c r="I64" s="299"/>
      <c r="J64" s="298"/>
      <c r="K64" s="298" t="str">
        <f t="shared" si="8"/>
        <v/>
      </c>
      <c r="L64" s="298" t="str">
        <f t="shared" si="9"/>
        <v/>
      </c>
      <c r="M64" s="298" t="str">
        <f t="shared" si="10"/>
        <v/>
      </c>
      <c r="N64" s="298"/>
      <c r="O64" s="298"/>
      <c r="P64" s="298"/>
      <c r="Q64" s="358" t="str">
        <f t="shared" si="4"/>
        <v/>
      </c>
      <c r="R64" s="309"/>
      <c r="S64" s="309"/>
      <c r="T64" s="309"/>
      <c r="U64" s="311" t="str">
        <f t="shared" si="0"/>
        <v/>
      </c>
      <c r="V64" s="288"/>
      <c r="W64" s="289"/>
      <c r="X64" s="289"/>
      <c r="Y64" s="289"/>
    </row>
    <row r="65" spans="1:25" s="290" customFormat="1" ht="17.25" x14ac:dyDescent="0.3">
      <c r="A65" s="348">
        <f>Liste!A87</f>
        <v>48</v>
      </c>
      <c r="B65" s="349" t="str">
        <f>IF(Liste!B87&lt;&gt;"",Liste!B87,"")</f>
        <v/>
      </c>
      <c r="C65" s="291" t="str">
        <f>Liste!F26</f>
        <v>ja</v>
      </c>
      <c r="D65" s="305"/>
      <c r="E65" s="297"/>
      <c r="F65" s="297"/>
      <c r="G65" s="298"/>
      <c r="H65" s="299"/>
      <c r="I65" s="299"/>
      <c r="J65" s="298"/>
      <c r="K65" s="298" t="str">
        <f t="shared" si="8"/>
        <v/>
      </c>
      <c r="L65" s="298" t="str">
        <f t="shared" si="9"/>
        <v/>
      </c>
      <c r="M65" s="298" t="str">
        <f t="shared" si="10"/>
        <v/>
      </c>
      <c r="N65" s="298"/>
      <c r="O65" s="298"/>
      <c r="P65" s="298"/>
      <c r="Q65" s="358" t="str">
        <f t="shared" si="4"/>
        <v/>
      </c>
      <c r="R65" s="309"/>
      <c r="S65" s="309"/>
      <c r="T65" s="309"/>
      <c r="U65" s="311" t="str">
        <f t="shared" si="0"/>
        <v/>
      </c>
      <c r="V65" s="288"/>
      <c r="W65" s="289"/>
      <c r="X65" s="289"/>
      <c r="Y65" s="289"/>
    </row>
    <row r="66" spans="1:25" s="290" customFormat="1" ht="17.25" x14ac:dyDescent="0.3">
      <c r="A66" s="348">
        <f>Liste!A88</f>
        <v>49</v>
      </c>
      <c r="B66" s="349" t="str">
        <f>IF(Liste!B88&lt;&gt;"",Liste!B88,"")</f>
        <v/>
      </c>
      <c r="C66" s="291" t="str">
        <f>Liste!F26</f>
        <v>ja</v>
      </c>
      <c r="D66" s="305"/>
      <c r="E66" s="297"/>
      <c r="F66" s="297"/>
      <c r="G66" s="298"/>
      <c r="H66" s="299"/>
      <c r="I66" s="299"/>
      <c r="J66" s="298"/>
      <c r="K66" s="298" t="str">
        <f t="shared" si="8"/>
        <v/>
      </c>
      <c r="L66" s="298" t="str">
        <f t="shared" si="9"/>
        <v/>
      </c>
      <c r="M66" s="298" t="str">
        <f t="shared" si="10"/>
        <v/>
      </c>
      <c r="N66" s="298"/>
      <c r="O66" s="298"/>
      <c r="P66" s="298"/>
      <c r="Q66" s="358" t="str">
        <f t="shared" si="4"/>
        <v/>
      </c>
      <c r="R66" s="309"/>
      <c r="S66" s="309"/>
      <c r="T66" s="309"/>
      <c r="U66" s="311" t="str">
        <f t="shared" si="0"/>
        <v/>
      </c>
      <c r="V66" s="288"/>
      <c r="W66" s="289"/>
      <c r="X66" s="289"/>
      <c r="Y66" s="289"/>
    </row>
    <row r="67" spans="1:25" s="290" customFormat="1" ht="17.25" x14ac:dyDescent="0.3">
      <c r="A67" s="348">
        <f>Liste!A89</f>
        <v>50</v>
      </c>
      <c r="B67" s="349" t="str">
        <f>IF(Liste!B89&lt;&gt;"",Liste!B89,"")</f>
        <v/>
      </c>
      <c r="C67" s="291" t="str">
        <f>Liste!F26</f>
        <v>ja</v>
      </c>
      <c r="D67" s="305"/>
      <c r="E67" s="297"/>
      <c r="F67" s="297"/>
      <c r="G67" s="298"/>
      <c r="H67" s="299"/>
      <c r="I67" s="299"/>
      <c r="J67" s="298"/>
      <c r="K67" s="298" t="str">
        <f t="shared" si="8"/>
        <v/>
      </c>
      <c r="L67" s="298" t="str">
        <f t="shared" si="9"/>
        <v/>
      </c>
      <c r="M67" s="298" t="str">
        <f t="shared" si="10"/>
        <v/>
      </c>
      <c r="N67" s="298"/>
      <c r="O67" s="298"/>
      <c r="P67" s="298"/>
      <c r="Q67" s="358" t="str">
        <f t="shared" si="4"/>
        <v/>
      </c>
      <c r="R67" s="309"/>
      <c r="S67" s="309"/>
      <c r="T67" s="309"/>
      <c r="U67" s="311" t="str">
        <f t="shared" si="0"/>
        <v/>
      </c>
      <c r="V67" s="288"/>
      <c r="W67" s="289"/>
      <c r="X67" s="289"/>
      <c r="Y67" s="289"/>
    </row>
    <row r="68" spans="1:25" s="290" customFormat="1" ht="17.25" x14ac:dyDescent="0.3">
      <c r="A68" s="348">
        <f>Liste!A90</f>
        <v>51</v>
      </c>
      <c r="B68" s="349" t="str">
        <f>IF(Liste!B90&lt;&gt;"",Liste!B90,"")</f>
        <v/>
      </c>
      <c r="C68" s="291" t="str">
        <f>Liste!F26</f>
        <v>ja</v>
      </c>
      <c r="D68" s="305"/>
      <c r="E68" s="297"/>
      <c r="F68" s="297"/>
      <c r="G68" s="298"/>
      <c r="H68" s="299"/>
      <c r="I68" s="299"/>
      <c r="J68" s="298"/>
      <c r="K68" s="298" t="str">
        <f t="shared" si="8"/>
        <v/>
      </c>
      <c r="L68" s="298" t="str">
        <f t="shared" si="9"/>
        <v/>
      </c>
      <c r="M68" s="298" t="str">
        <f t="shared" si="10"/>
        <v/>
      </c>
      <c r="N68" s="298"/>
      <c r="O68" s="298"/>
      <c r="P68" s="298"/>
      <c r="Q68" s="358" t="str">
        <f t="shared" si="4"/>
        <v/>
      </c>
      <c r="R68" s="309"/>
      <c r="S68" s="309"/>
      <c r="T68" s="309"/>
      <c r="U68" s="311" t="str">
        <f t="shared" si="0"/>
        <v/>
      </c>
      <c r="V68" s="288"/>
      <c r="W68" s="289"/>
      <c r="X68" s="289"/>
      <c r="Y68" s="289"/>
    </row>
    <row r="69" spans="1:25" s="290" customFormat="1" ht="17.25" x14ac:dyDescent="0.3">
      <c r="A69" s="348">
        <f>Liste!A91</f>
        <v>52</v>
      </c>
      <c r="B69" s="349" t="str">
        <f>IF(Liste!B91&lt;&gt;"",Liste!B91,"")</f>
        <v/>
      </c>
      <c r="C69" s="291" t="str">
        <f>Liste!F26</f>
        <v>ja</v>
      </c>
      <c r="D69" s="305"/>
      <c r="E69" s="297"/>
      <c r="F69" s="297"/>
      <c r="G69" s="298"/>
      <c r="H69" s="299"/>
      <c r="I69" s="299"/>
      <c r="J69" s="298"/>
      <c r="K69" s="298" t="str">
        <f t="shared" si="8"/>
        <v/>
      </c>
      <c r="L69" s="298" t="str">
        <f t="shared" si="9"/>
        <v/>
      </c>
      <c r="M69" s="298" t="str">
        <f t="shared" si="10"/>
        <v/>
      </c>
      <c r="N69" s="298"/>
      <c r="O69" s="298"/>
      <c r="P69" s="298"/>
      <c r="Q69" s="358" t="str">
        <f t="shared" si="4"/>
        <v/>
      </c>
      <c r="R69" s="309"/>
      <c r="S69" s="309"/>
      <c r="T69" s="309"/>
      <c r="U69" s="311" t="str">
        <f t="shared" si="0"/>
        <v/>
      </c>
      <c r="V69" s="288"/>
      <c r="W69" s="289"/>
      <c r="X69" s="289"/>
      <c r="Y69" s="289"/>
    </row>
    <row r="70" spans="1:25" s="290" customFormat="1" ht="17.25" x14ac:dyDescent="0.3">
      <c r="A70" s="348">
        <f>Liste!A92</f>
        <v>53</v>
      </c>
      <c r="B70" s="349" t="str">
        <f>IF(Liste!B92&lt;&gt;"",Liste!B92,"")</f>
        <v/>
      </c>
      <c r="C70" s="291" t="str">
        <f>Liste!F26</f>
        <v>ja</v>
      </c>
      <c r="D70" s="305"/>
      <c r="E70" s="297"/>
      <c r="F70" s="297"/>
      <c r="G70" s="298"/>
      <c r="H70" s="299"/>
      <c r="I70" s="299"/>
      <c r="J70" s="298"/>
      <c r="K70" s="298" t="str">
        <f t="shared" si="8"/>
        <v/>
      </c>
      <c r="L70" s="298" t="str">
        <f t="shared" si="9"/>
        <v/>
      </c>
      <c r="M70" s="298" t="str">
        <f t="shared" si="10"/>
        <v/>
      </c>
      <c r="N70" s="298"/>
      <c r="O70" s="298"/>
      <c r="P70" s="298"/>
      <c r="Q70" s="358" t="str">
        <f t="shared" si="4"/>
        <v/>
      </c>
      <c r="R70" s="309"/>
      <c r="S70" s="309"/>
      <c r="T70" s="309"/>
      <c r="U70" s="311" t="str">
        <f t="shared" si="0"/>
        <v/>
      </c>
      <c r="V70" s="288"/>
      <c r="W70" s="289"/>
      <c r="X70" s="289"/>
      <c r="Y70" s="289"/>
    </row>
    <row r="71" spans="1:25" s="290" customFormat="1" ht="17.25" x14ac:dyDescent="0.3">
      <c r="A71" s="348">
        <f>Liste!A93</f>
        <v>54</v>
      </c>
      <c r="B71" s="349" t="str">
        <f>IF(Liste!B93&lt;&gt;"",Liste!B93,"")</f>
        <v/>
      </c>
      <c r="C71" s="291" t="str">
        <f>Liste!F26</f>
        <v>ja</v>
      </c>
      <c r="D71" s="305"/>
      <c r="E71" s="297"/>
      <c r="F71" s="297"/>
      <c r="G71" s="298"/>
      <c r="H71" s="299"/>
      <c r="I71" s="299"/>
      <c r="J71" s="298"/>
      <c r="K71" s="298" t="str">
        <f t="shared" si="8"/>
        <v/>
      </c>
      <c r="L71" s="298" t="str">
        <f t="shared" si="9"/>
        <v/>
      </c>
      <c r="M71" s="298" t="str">
        <f t="shared" si="10"/>
        <v/>
      </c>
      <c r="N71" s="298"/>
      <c r="O71" s="298"/>
      <c r="P71" s="298"/>
      <c r="Q71" s="358" t="str">
        <f t="shared" si="4"/>
        <v/>
      </c>
      <c r="R71" s="309"/>
      <c r="S71" s="309"/>
      <c r="T71" s="309"/>
      <c r="U71" s="311" t="str">
        <f t="shared" si="0"/>
        <v/>
      </c>
      <c r="V71" s="288"/>
      <c r="W71" s="289"/>
      <c r="X71" s="289"/>
      <c r="Y71" s="289"/>
    </row>
    <row r="72" spans="1:25" s="290" customFormat="1" ht="17.25" x14ac:dyDescent="0.3">
      <c r="A72" s="348">
        <f>Liste!A94</f>
        <v>55</v>
      </c>
      <c r="B72" s="349" t="str">
        <f>IF(Liste!B94&lt;&gt;"",Liste!B94,"")</f>
        <v/>
      </c>
      <c r="C72" s="291" t="str">
        <f>Liste!F26</f>
        <v>ja</v>
      </c>
      <c r="D72" s="305"/>
      <c r="E72" s="297"/>
      <c r="F72" s="297"/>
      <c r="G72" s="298"/>
      <c r="H72" s="299"/>
      <c r="I72" s="299"/>
      <c r="J72" s="298"/>
      <c r="K72" s="298" t="str">
        <f t="shared" si="8"/>
        <v/>
      </c>
      <c r="L72" s="298" t="str">
        <f t="shared" si="9"/>
        <v/>
      </c>
      <c r="M72" s="298" t="str">
        <f t="shared" si="10"/>
        <v/>
      </c>
      <c r="N72" s="298"/>
      <c r="O72" s="298"/>
      <c r="P72" s="298"/>
      <c r="Q72" s="358" t="str">
        <f t="shared" si="4"/>
        <v/>
      </c>
      <c r="R72" s="309"/>
      <c r="S72" s="309"/>
      <c r="T72" s="309"/>
      <c r="U72" s="311" t="str">
        <f t="shared" si="0"/>
        <v/>
      </c>
      <c r="V72" s="288"/>
      <c r="W72" s="289"/>
      <c r="X72" s="289"/>
      <c r="Y72" s="289"/>
    </row>
    <row r="73" spans="1:25" s="290" customFormat="1" ht="17.25" x14ac:dyDescent="0.3">
      <c r="A73" s="348">
        <f>Liste!A95</f>
        <v>56</v>
      </c>
      <c r="B73" s="349" t="str">
        <f>IF(Liste!B95&lt;&gt;"",Liste!B95,"")</f>
        <v/>
      </c>
      <c r="C73" s="291" t="str">
        <f>Liste!F26</f>
        <v>ja</v>
      </c>
      <c r="D73" s="305"/>
      <c r="E73" s="297"/>
      <c r="F73" s="297"/>
      <c r="G73" s="298"/>
      <c r="H73" s="299"/>
      <c r="I73" s="299"/>
      <c r="J73" s="298"/>
      <c r="K73" s="298" t="str">
        <f t="shared" si="8"/>
        <v/>
      </c>
      <c r="L73" s="298" t="str">
        <f t="shared" si="9"/>
        <v/>
      </c>
      <c r="M73" s="298" t="str">
        <f t="shared" si="10"/>
        <v/>
      </c>
      <c r="N73" s="298"/>
      <c r="O73" s="298"/>
      <c r="P73" s="298"/>
      <c r="Q73" s="358" t="str">
        <f t="shared" si="4"/>
        <v/>
      </c>
      <c r="R73" s="309"/>
      <c r="S73" s="309"/>
      <c r="T73" s="309"/>
      <c r="U73" s="311" t="str">
        <f t="shared" si="0"/>
        <v/>
      </c>
      <c r="V73" s="288"/>
      <c r="W73" s="289"/>
      <c r="X73" s="289"/>
      <c r="Y73" s="289"/>
    </row>
    <row r="74" spans="1:25" s="290" customFormat="1" ht="17.25" x14ac:dyDescent="0.3">
      <c r="A74" s="348">
        <f>Liste!A96</f>
        <v>57</v>
      </c>
      <c r="B74" s="349" t="str">
        <f>IF(Liste!B96&lt;&gt;"",Liste!B96,"")</f>
        <v/>
      </c>
      <c r="C74" s="291" t="str">
        <f>Liste!F26</f>
        <v>ja</v>
      </c>
      <c r="D74" s="305"/>
      <c r="E74" s="297"/>
      <c r="F74" s="297"/>
      <c r="G74" s="298"/>
      <c r="H74" s="299"/>
      <c r="I74" s="299"/>
      <c r="J74" s="298"/>
      <c r="K74" s="298" t="str">
        <f t="shared" si="8"/>
        <v/>
      </c>
      <c r="L74" s="298" t="str">
        <f t="shared" si="9"/>
        <v/>
      </c>
      <c r="M74" s="298" t="str">
        <f t="shared" si="10"/>
        <v/>
      </c>
      <c r="N74" s="298"/>
      <c r="O74" s="298"/>
      <c r="P74" s="298"/>
      <c r="Q74" s="358" t="str">
        <f t="shared" si="4"/>
        <v/>
      </c>
      <c r="R74" s="309"/>
      <c r="S74" s="309"/>
      <c r="T74" s="309"/>
      <c r="U74" s="311" t="str">
        <f t="shared" si="0"/>
        <v/>
      </c>
      <c r="V74" s="288"/>
      <c r="W74" s="289"/>
      <c r="X74" s="289"/>
      <c r="Y74" s="289"/>
    </row>
    <row r="75" spans="1:25" s="290" customFormat="1" ht="17.25" x14ac:dyDescent="0.3">
      <c r="A75" s="348">
        <f>Liste!A97</f>
        <v>58</v>
      </c>
      <c r="B75" s="349" t="str">
        <f>IF(Liste!B97&lt;&gt;"",Liste!B97,"")</f>
        <v/>
      </c>
      <c r="C75" s="291" t="str">
        <f>Liste!F26</f>
        <v>ja</v>
      </c>
      <c r="D75" s="305"/>
      <c r="E75" s="297"/>
      <c r="F75" s="297"/>
      <c r="G75" s="298"/>
      <c r="H75" s="299"/>
      <c r="I75" s="299"/>
      <c r="J75" s="298"/>
      <c r="K75" s="298" t="str">
        <f t="shared" si="8"/>
        <v/>
      </c>
      <c r="L75" s="298" t="str">
        <f t="shared" si="9"/>
        <v/>
      </c>
      <c r="M75" s="298" t="str">
        <f t="shared" si="10"/>
        <v/>
      </c>
      <c r="N75" s="298"/>
      <c r="O75" s="298"/>
      <c r="P75" s="298"/>
      <c r="Q75" s="358" t="str">
        <f t="shared" si="4"/>
        <v/>
      </c>
      <c r="R75" s="309"/>
      <c r="S75" s="309"/>
      <c r="T75" s="309"/>
      <c r="U75" s="311" t="str">
        <f t="shared" si="0"/>
        <v/>
      </c>
      <c r="V75" s="288"/>
      <c r="W75" s="289"/>
      <c r="X75" s="289"/>
      <c r="Y75" s="289"/>
    </row>
    <row r="76" spans="1:25" s="290" customFormat="1" ht="17.25" x14ac:dyDescent="0.3">
      <c r="A76" s="348">
        <f>Liste!A98</f>
        <v>59</v>
      </c>
      <c r="B76" s="349" t="str">
        <f>IF(Liste!B98&lt;&gt;"",Liste!B98,"")</f>
        <v/>
      </c>
      <c r="C76" s="291" t="str">
        <f>Liste!F26</f>
        <v>ja</v>
      </c>
      <c r="D76" s="305"/>
      <c r="E76" s="297"/>
      <c r="F76" s="297"/>
      <c r="G76" s="298"/>
      <c r="H76" s="299"/>
      <c r="I76" s="299"/>
      <c r="J76" s="298"/>
      <c r="K76" s="298" t="str">
        <f t="shared" si="8"/>
        <v/>
      </c>
      <c r="L76" s="298" t="str">
        <f t="shared" si="9"/>
        <v/>
      </c>
      <c r="M76" s="298" t="str">
        <f t="shared" si="10"/>
        <v/>
      </c>
      <c r="N76" s="298"/>
      <c r="O76" s="298"/>
      <c r="P76" s="298"/>
      <c r="Q76" s="358" t="str">
        <f t="shared" si="4"/>
        <v/>
      </c>
      <c r="R76" s="309"/>
      <c r="S76" s="309"/>
      <c r="T76" s="309"/>
      <c r="U76" s="311" t="str">
        <f t="shared" si="0"/>
        <v/>
      </c>
      <c r="V76" s="288"/>
      <c r="W76" s="289"/>
      <c r="X76" s="289"/>
      <c r="Y76" s="289"/>
    </row>
    <row r="77" spans="1:25" s="290" customFormat="1" ht="17.25" x14ac:dyDescent="0.3">
      <c r="A77" s="348">
        <f>Liste!A99</f>
        <v>60</v>
      </c>
      <c r="B77" s="349" t="str">
        <f>IF(Liste!B99&lt;&gt;"",Liste!B99,"")</f>
        <v/>
      </c>
      <c r="C77" s="291" t="str">
        <f>Liste!F26</f>
        <v>ja</v>
      </c>
      <c r="D77" s="305"/>
      <c r="E77" s="297"/>
      <c r="F77" s="297"/>
      <c r="G77" s="298"/>
      <c r="H77" s="299"/>
      <c r="I77" s="299"/>
      <c r="J77" s="298"/>
      <c r="K77" s="298" t="str">
        <f t="shared" si="8"/>
        <v/>
      </c>
      <c r="L77" s="298" t="str">
        <f t="shared" si="9"/>
        <v/>
      </c>
      <c r="M77" s="298" t="str">
        <f t="shared" si="10"/>
        <v/>
      </c>
      <c r="N77" s="298"/>
      <c r="O77" s="298"/>
      <c r="P77" s="298"/>
      <c r="Q77" s="358" t="str">
        <f t="shared" si="4"/>
        <v/>
      </c>
      <c r="R77" s="309"/>
      <c r="S77" s="309"/>
      <c r="T77" s="309"/>
      <c r="U77" s="311" t="str">
        <f t="shared" si="0"/>
        <v/>
      </c>
      <c r="V77" s="288"/>
      <c r="W77" s="289"/>
      <c r="X77" s="289"/>
      <c r="Y77" s="289"/>
    </row>
    <row r="78" spans="1:25" s="290" customFormat="1" ht="17.25" x14ac:dyDescent="0.3">
      <c r="A78" s="348">
        <f>Liste!A100</f>
        <v>61</v>
      </c>
      <c r="B78" s="349" t="str">
        <f>IF(Liste!B100&lt;&gt;"",Liste!B100,"")</f>
        <v/>
      </c>
      <c r="C78" s="291" t="str">
        <f>Liste!F26</f>
        <v>ja</v>
      </c>
      <c r="D78" s="305"/>
      <c r="E78" s="297"/>
      <c r="F78" s="297"/>
      <c r="G78" s="298"/>
      <c r="H78" s="299"/>
      <c r="I78" s="299"/>
      <c r="J78" s="298"/>
      <c r="K78" s="298" t="str">
        <f t="shared" si="8"/>
        <v/>
      </c>
      <c r="L78" s="298" t="str">
        <f t="shared" si="9"/>
        <v/>
      </c>
      <c r="M78" s="298" t="str">
        <f t="shared" si="10"/>
        <v/>
      </c>
      <c r="N78" s="298"/>
      <c r="O78" s="298"/>
      <c r="P78" s="298"/>
      <c r="Q78" s="358" t="str">
        <f t="shared" si="4"/>
        <v/>
      </c>
      <c r="R78" s="309"/>
      <c r="S78" s="309"/>
      <c r="T78" s="309"/>
      <c r="U78" s="311" t="str">
        <f t="shared" si="0"/>
        <v/>
      </c>
      <c r="V78" s="288"/>
      <c r="W78" s="289"/>
      <c r="X78" s="289"/>
      <c r="Y78" s="289"/>
    </row>
    <row r="79" spans="1:25" s="290" customFormat="1" ht="17.25" x14ac:dyDescent="0.3">
      <c r="A79" s="348">
        <f>Liste!A101</f>
        <v>62</v>
      </c>
      <c r="B79" s="349" t="str">
        <f>IF(Liste!B101&lt;&gt;"",Liste!B101,"")</f>
        <v/>
      </c>
      <c r="C79" s="291" t="str">
        <f>Liste!F26</f>
        <v>ja</v>
      </c>
      <c r="D79" s="305"/>
      <c r="E79" s="297"/>
      <c r="F79" s="297"/>
      <c r="G79" s="298"/>
      <c r="H79" s="299"/>
      <c r="I79" s="299"/>
      <c r="J79" s="298"/>
      <c r="K79" s="298" t="str">
        <f t="shared" si="8"/>
        <v/>
      </c>
      <c r="L79" s="298" t="str">
        <f t="shared" si="9"/>
        <v/>
      </c>
      <c r="M79" s="298" t="str">
        <f t="shared" si="10"/>
        <v/>
      </c>
      <c r="N79" s="298"/>
      <c r="O79" s="298"/>
      <c r="P79" s="298"/>
      <c r="Q79" s="358" t="str">
        <f t="shared" si="4"/>
        <v/>
      </c>
      <c r="R79" s="309"/>
      <c r="S79" s="309"/>
      <c r="T79" s="309"/>
      <c r="U79" s="311" t="str">
        <f t="shared" si="0"/>
        <v/>
      </c>
      <c r="V79" s="288"/>
      <c r="W79" s="289"/>
      <c r="X79" s="289"/>
      <c r="Y79" s="289"/>
    </row>
    <row r="80" spans="1:25" s="290" customFormat="1" ht="17.25" x14ac:dyDescent="0.3">
      <c r="A80" s="348">
        <f>Liste!A102</f>
        <v>63</v>
      </c>
      <c r="B80" s="349" t="str">
        <f>IF(Liste!B102&lt;&gt;"",Liste!B102,"")</f>
        <v/>
      </c>
      <c r="C80" s="291" t="str">
        <f>Liste!F26</f>
        <v>ja</v>
      </c>
      <c r="D80" s="305"/>
      <c r="E80" s="297"/>
      <c r="F80" s="297"/>
      <c r="G80" s="298"/>
      <c r="H80" s="299"/>
      <c r="I80" s="299"/>
      <c r="J80" s="298"/>
      <c r="K80" s="298" t="str">
        <f t="shared" si="8"/>
        <v/>
      </c>
      <c r="L80" s="298" t="str">
        <f t="shared" si="9"/>
        <v/>
      </c>
      <c r="M80" s="298" t="str">
        <f t="shared" si="10"/>
        <v/>
      </c>
      <c r="N80" s="298"/>
      <c r="O80" s="298"/>
      <c r="P80" s="298"/>
      <c r="Q80" s="358" t="str">
        <f t="shared" si="4"/>
        <v/>
      </c>
      <c r="R80" s="309"/>
      <c r="S80" s="309"/>
      <c r="T80" s="309"/>
      <c r="U80" s="311" t="str">
        <f t="shared" si="0"/>
        <v/>
      </c>
      <c r="V80" s="288"/>
      <c r="W80" s="289"/>
      <c r="X80" s="289"/>
      <c r="Y80" s="289"/>
    </row>
    <row r="81" spans="1:25" s="290" customFormat="1" ht="17.25" x14ac:dyDescent="0.3">
      <c r="A81" s="348">
        <f>Liste!A103</f>
        <v>64</v>
      </c>
      <c r="B81" s="349" t="str">
        <f>IF(Liste!B103&lt;&gt;"",Liste!B103,"")</f>
        <v/>
      </c>
      <c r="C81" s="291" t="str">
        <f>Liste!F26</f>
        <v>ja</v>
      </c>
      <c r="D81" s="305"/>
      <c r="E81" s="297"/>
      <c r="F81" s="297"/>
      <c r="G81" s="298"/>
      <c r="H81" s="299"/>
      <c r="I81" s="299"/>
      <c r="J81" s="298"/>
      <c r="K81" s="298" t="str">
        <f t="shared" si="8"/>
        <v/>
      </c>
      <c r="L81" s="298" t="str">
        <f t="shared" si="9"/>
        <v/>
      </c>
      <c r="M81" s="298" t="str">
        <f t="shared" si="10"/>
        <v/>
      </c>
      <c r="N81" s="298"/>
      <c r="O81" s="298"/>
      <c r="P81" s="298"/>
      <c r="Q81" s="358" t="str">
        <f t="shared" si="4"/>
        <v/>
      </c>
      <c r="R81" s="309"/>
      <c r="S81" s="309"/>
      <c r="T81" s="309"/>
      <c r="U81" s="311" t="str">
        <f t="shared" ref="U81:U117" si="11">IF(B81&lt;&gt;"",IF((K81+L81+M81)&gt;100,"Die Summe der %-Sätze der Tätigkeiten 'Büro', 'körperlich' und 'Reisen' ist größer als 100. Bitte korrigieren.",""),"")</f>
        <v/>
      </c>
      <c r="V81" s="288"/>
      <c r="W81" s="289"/>
      <c r="X81" s="289"/>
      <c r="Y81" s="289"/>
    </row>
    <row r="82" spans="1:25" s="290" customFormat="1" ht="17.25" x14ac:dyDescent="0.3">
      <c r="A82" s="348">
        <f>Liste!A104</f>
        <v>65</v>
      </c>
      <c r="B82" s="349" t="str">
        <f>IF(Liste!B104&lt;&gt;"",Liste!B104,"")</f>
        <v/>
      </c>
      <c r="C82" s="291" t="str">
        <f>Liste!F26</f>
        <v>ja</v>
      </c>
      <c r="D82" s="305"/>
      <c r="E82" s="297"/>
      <c r="F82" s="297"/>
      <c r="G82" s="298"/>
      <c r="H82" s="299"/>
      <c r="I82" s="299"/>
      <c r="J82" s="298"/>
      <c r="K82" s="298" t="str">
        <f t="shared" si="8"/>
        <v/>
      </c>
      <c r="L82" s="298" t="str">
        <f t="shared" si="9"/>
        <v/>
      </c>
      <c r="M82" s="298" t="str">
        <f t="shared" si="10"/>
        <v/>
      </c>
      <c r="N82" s="298"/>
      <c r="O82" s="298"/>
      <c r="P82" s="298"/>
      <c r="Q82" s="358" t="str">
        <f t="shared" ref="Q82:Q117" si="12">IF(D82&lt;&gt;"",12*D82,"")</f>
        <v/>
      </c>
      <c r="R82" s="309"/>
      <c r="S82" s="309"/>
      <c r="T82" s="309"/>
      <c r="U82" s="311" t="str">
        <f t="shared" si="11"/>
        <v/>
      </c>
      <c r="V82" s="288"/>
      <c r="W82" s="289"/>
      <c r="X82" s="289"/>
      <c r="Y82" s="289"/>
    </row>
    <row r="83" spans="1:25" s="290" customFormat="1" ht="17.25" x14ac:dyDescent="0.3">
      <c r="A83" s="348">
        <f>Liste!A105</f>
        <v>66</v>
      </c>
      <c r="B83" s="349" t="str">
        <f>IF(Liste!B105&lt;&gt;"",Liste!B105,"")</f>
        <v/>
      </c>
      <c r="C83" s="291" t="str">
        <f>Liste!F26</f>
        <v>ja</v>
      </c>
      <c r="D83" s="305"/>
      <c r="E83" s="297"/>
      <c r="F83" s="297"/>
      <c r="G83" s="298"/>
      <c r="H83" s="299"/>
      <c r="I83" s="299"/>
      <c r="J83" s="298"/>
      <c r="K83" s="298" t="str">
        <f t="shared" ref="K83:K117" si="13">IF(B83&lt;&gt;"",0,"")</f>
        <v/>
      </c>
      <c r="L83" s="298" t="str">
        <f t="shared" ref="L83:L117" si="14">IF(B83&lt;&gt;"",0,"")</f>
        <v/>
      </c>
      <c r="M83" s="298" t="str">
        <f t="shared" ref="M83:M117" si="15">IF(B83&lt;&gt;"",0,"")</f>
        <v/>
      </c>
      <c r="N83" s="298"/>
      <c r="O83" s="298"/>
      <c r="P83" s="298"/>
      <c r="Q83" s="358" t="str">
        <f t="shared" si="12"/>
        <v/>
      </c>
      <c r="R83" s="309"/>
      <c r="S83" s="309"/>
      <c r="T83" s="309"/>
      <c r="U83" s="311" t="str">
        <f t="shared" si="11"/>
        <v/>
      </c>
      <c r="V83" s="288"/>
      <c r="W83" s="289"/>
      <c r="X83" s="289"/>
      <c r="Y83" s="289"/>
    </row>
    <row r="84" spans="1:25" s="290" customFormat="1" ht="17.25" x14ac:dyDescent="0.3">
      <c r="A84" s="348">
        <f>Liste!A106</f>
        <v>67</v>
      </c>
      <c r="B84" s="349" t="str">
        <f>IF(Liste!B106&lt;&gt;"",Liste!B106,"")</f>
        <v/>
      </c>
      <c r="C84" s="291" t="str">
        <f>Liste!F26</f>
        <v>ja</v>
      </c>
      <c r="D84" s="305"/>
      <c r="E84" s="297"/>
      <c r="F84" s="297"/>
      <c r="G84" s="298"/>
      <c r="H84" s="299"/>
      <c r="I84" s="299"/>
      <c r="J84" s="298"/>
      <c r="K84" s="298" t="str">
        <f t="shared" si="13"/>
        <v/>
      </c>
      <c r="L84" s="298" t="str">
        <f t="shared" si="14"/>
        <v/>
      </c>
      <c r="M84" s="298" t="str">
        <f t="shared" si="15"/>
        <v/>
      </c>
      <c r="N84" s="298"/>
      <c r="O84" s="298"/>
      <c r="P84" s="298"/>
      <c r="Q84" s="358" t="str">
        <f t="shared" si="12"/>
        <v/>
      </c>
      <c r="R84" s="309"/>
      <c r="S84" s="309"/>
      <c r="T84" s="309"/>
      <c r="U84" s="311" t="str">
        <f t="shared" si="11"/>
        <v/>
      </c>
      <c r="V84" s="288"/>
      <c r="W84" s="289"/>
      <c r="X84" s="289"/>
      <c r="Y84" s="289"/>
    </row>
    <row r="85" spans="1:25" s="290" customFormat="1" ht="17.25" x14ac:dyDescent="0.3">
      <c r="A85" s="348">
        <f>Liste!A107</f>
        <v>68</v>
      </c>
      <c r="B85" s="349" t="str">
        <f>IF(Liste!B107&lt;&gt;"",Liste!B107,"")</f>
        <v/>
      </c>
      <c r="C85" s="291" t="str">
        <f>Liste!F26</f>
        <v>ja</v>
      </c>
      <c r="D85" s="305"/>
      <c r="E85" s="297"/>
      <c r="F85" s="297"/>
      <c r="G85" s="298"/>
      <c r="H85" s="299"/>
      <c r="I85" s="299"/>
      <c r="J85" s="298"/>
      <c r="K85" s="298" t="str">
        <f t="shared" si="13"/>
        <v/>
      </c>
      <c r="L85" s="298" t="str">
        <f t="shared" si="14"/>
        <v/>
      </c>
      <c r="M85" s="298" t="str">
        <f t="shared" si="15"/>
        <v/>
      </c>
      <c r="N85" s="298"/>
      <c r="O85" s="298"/>
      <c r="P85" s="298"/>
      <c r="Q85" s="358" t="str">
        <f t="shared" si="12"/>
        <v/>
      </c>
      <c r="R85" s="309"/>
      <c r="S85" s="309"/>
      <c r="T85" s="309"/>
      <c r="U85" s="311" t="str">
        <f t="shared" si="11"/>
        <v/>
      </c>
      <c r="V85" s="288"/>
      <c r="W85" s="289"/>
      <c r="X85" s="289"/>
      <c r="Y85" s="289"/>
    </row>
    <row r="86" spans="1:25" s="290" customFormat="1" ht="17.25" x14ac:dyDescent="0.3">
      <c r="A86" s="348">
        <f>Liste!A108</f>
        <v>69</v>
      </c>
      <c r="B86" s="349" t="str">
        <f>IF(Liste!B108&lt;&gt;"",Liste!B108,"")</f>
        <v/>
      </c>
      <c r="C86" s="291" t="str">
        <f>Liste!F26</f>
        <v>ja</v>
      </c>
      <c r="D86" s="305"/>
      <c r="E86" s="297"/>
      <c r="F86" s="297"/>
      <c r="G86" s="298"/>
      <c r="H86" s="299"/>
      <c r="I86" s="299"/>
      <c r="J86" s="298"/>
      <c r="K86" s="298" t="str">
        <f t="shared" si="13"/>
        <v/>
      </c>
      <c r="L86" s="298" t="str">
        <f t="shared" si="14"/>
        <v/>
      </c>
      <c r="M86" s="298" t="str">
        <f t="shared" si="15"/>
        <v/>
      </c>
      <c r="N86" s="298"/>
      <c r="O86" s="298"/>
      <c r="P86" s="298"/>
      <c r="Q86" s="358" t="str">
        <f t="shared" si="12"/>
        <v/>
      </c>
      <c r="R86" s="309"/>
      <c r="S86" s="309"/>
      <c r="T86" s="309"/>
      <c r="U86" s="311" t="str">
        <f t="shared" si="11"/>
        <v/>
      </c>
      <c r="V86" s="288"/>
      <c r="W86" s="289"/>
      <c r="X86" s="289"/>
      <c r="Y86" s="289"/>
    </row>
    <row r="87" spans="1:25" s="290" customFormat="1" ht="17.25" x14ac:dyDescent="0.3">
      <c r="A87" s="348">
        <f>Liste!A109</f>
        <v>70</v>
      </c>
      <c r="B87" s="349" t="str">
        <f>IF(Liste!B109&lt;&gt;"",Liste!B109,"")</f>
        <v/>
      </c>
      <c r="C87" s="291" t="str">
        <f>Liste!F26</f>
        <v>ja</v>
      </c>
      <c r="D87" s="305"/>
      <c r="E87" s="297"/>
      <c r="F87" s="297"/>
      <c r="G87" s="298"/>
      <c r="H87" s="299"/>
      <c r="I87" s="299"/>
      <c r="J87" s="298"/>
      <c r="K87" s="298" t="str">
        <f t="shared" si="13"/>
        <v/>
      </c>
      <c r="L87" s="298" t="str">
        <f t="shared" si="14"/>
        <v/>
      </c>
      <c r="M87" s="298" t="str">
        <f t="shared" si="15"/>
        <v/>
      </c>
      <c r="N87" s="298"/>
      <c r="O87" s="298"/>
      <c r="P87" s="298"/>
      <c r="Q87" s="358" t="str">
        <f t="shared" si="12"/>
        <v/>
      </c>
      <c r="R87" s="309"/>
      <c r="S87" s="309"/>
      <c r="T87" s="309"/>
      <c r="U87" s="311" t="str">
        <f t="shared" si="11"/>
        <v/>
      </c>
      <c r="V87" s="288"/>
      <c r="W87" s="289"/>
      <c r="X87" s="289"/>
      <c r="Y87" s="289"/>
    </row>
    <row r="88" spans="1:25" s="290" customFormat="1" ht="17.25" x14ac:dyDescent="0.3">
      <c r="A88" s="348">
        <f>Liste!A110</f>
        <v>71</v>
      </c>
      <c r="B88" s="349" t="str">
        <f>IF(Liste!B110&lt;&gt;"",Liste!B110,"")</f>
        <v/>
      </c>
      <c r="C88" s="291" t="str">
        <f>Liste!F26</f>
        <v>ja</v>
      </c>
      <c r="D88" s="305"/>
      <c r="E88" s="297"/>
      <c r="F88" s="297"/>
      <c r="G88" s="298"/>
      <c r="H88" s="299"/>
      <c r="I88" s="299"/>
      <c r="J88" s="298"/>
      <c r="K88" s="298" t="str">
        <f t="shared" si="13"/>
        <v/>
      </c>
      <c r="L88" s="298" t="str">
        <f t="shared" si="14"/>
        <v/>
      </c>
      <c r="M88" s="298" t="str">
        <f t="shared" si="15"/>
        <v/>
      </c>
      <c r="N88" s="298"/>
      <c r="O88" s="298"/>
      <c r="P88" s="298"/>
      <c r="Q88" s="358" t="str">
        <f t="shared" si="12"/>
        <v/>
      </c>
      <c r="R88" s="309"/>
      <c r="S88" s="309"/>
      <c r="T88" s="309"/>
      <c r="U88" s="311" t="str">
        <f t="shared" si="11"/>
        <v/>
      </c>
      <c r="V88" s="288"/>
      <c r="W88" s="289"/>
      <c r="X88" s="289"/>
      <c r="Y88" s="289"/>
    </row>
    <row r="89" spans="1:25" s="290" customFormat="1" ht="17.25" x14ac:dyDescent="0.3">
      <c r="A89" s="348">
        <f>Liste!A111</f>
        <v>72</v>
      </c>
      <c r="B89" s="349" t="str">
        <f>IF(Liste!B111&lt;&gt;"",Liste!B111,"")</f>
        <v/>
      </c>
      <c r="C89" s="291" t="str">
        <f>Liste!F26</f>
        <v>ja</v>
      </c>
      <c r="D89" s="305"/>
      <c r="E89" s="297"/>
      <c r="F89" s="297"/>
      <c r="G89" s="298"/>
      <c r="H89" s="299"/>
      <c r="I89" s="299"/>
      <c r="J89" s="298"/>
      <c r="K89" s="298" t="str">
        <f t="shared" si="13"/>
        <v/>
      </c>
      <c r="L89" s="298" t="str">
        <f t="shared" si="14"/>
        <v/>
      </c>
      <c r="M89" s="298" t="str">
        <f t="shared" si="15"/>
        <v/>
      </c>
      <c r="N89" s="298"/>
      <c r="O89" s="298"/>
      <c r="P89" s="298"/>
      <c r="Q89" s="358" t="str">
        <f t="shared" si="12"/>
        <v/>
      </c>
      <c r="R89" s="309"/>
      <c r="S89" s="309"/>
      <c r="T89" s="309"/>
      <c r="U89" s="311" t="str">
        <f t="shared" si="11"/>
        <v/>
      </c>
      <c r="V89" s="288"/>
      <c r="W89" s="289"/>
      <c r="X89" s="289"/>
      <c r="Y89" s="289"/>
    </row>
    <row r="90" spans="1:25" s="290" customFormat="1" ht="17.25" x14ac:dyDescent="0.3">
      <c r="A90" s="348">
        <f>Liste!A112</f>
        <v>73</v>
      </c>
      <c r="B90" s="349" t="str">
        <f>IF(Liste!B112&lt;&gt;"",Liste!B112,"")</f>
        <v/>
      </c>
      <c r="C90" s="291" t="str">
        <f>Liste!F26</f>
        <v>ja</v>
      </c>
      <c r="D90" s="305"/>
      <c r="E90" s="297"/>
      <c r="F90" s="297"/>
      <c r="G90" s="298"/>
      <c r="H90" s="299"/>
      <c r="I90" s="299"/>
      <c r="J90" s="298"/>
      <c r="K90" s="298" t="str">
        <f t="shared" si="13"/>
        <v/>
      </c>
      <c r="L90" s="298" t="str">
        <f t="shared" si="14"/>
        <v/>
      </c>
      <c r="M90" s="298" t="str">
        <f t="shared" si="15"/>
        <v/>
      </c>
      <c r="N90" s="298"/>
      <c r="O90" s="298"/>
      <c r="P90" s="298"/>
      <c r="Q90" s="358" t="str">
        <f t="shared" si="12"/>
        <v/>
      </c>
      <c r="R90" s="309"/>
      <c r="S90" s="309"/>
      <c r="T90" s="309"/>
      <c r="U90" s="311" t="str">
        <f t="shared" si="11"/>
        <v/>
      </c>
      <c r="V90" s="288"/>
      <c r="W90" s="289"/>
      <c r="X90" s="289"/>
      <c r="Y90" s="289"/>
    </row>
    <row r="91" spans="1:25" s="290" customFormat="1" ht="17.25" x14ac:dyDescent="0.3">
      <c r="A91" s="348">
        <f>Liste!A113</f>
        <v>74</v>
      </c>
      <c r="B91" s="349" t="str">
        <f>IF(Liste!B113&lt;&gt;"",Liste!B113,"")</f>
        <v/>
      </c>
      <c r="C91" s="291" t="str">
        <f>Liste!F26</f>
        <v>ja</v>
      </c>
      <c r="D91" s="305"/>
      <c r="E91" s="297"/>
      <c r="F91" s="297"/>
      <c r="G91" s="298"/>
      <c r="H91" s="299"/>
      <c r="I91" s="299"/>
      <c r="J91" s="298"/>
      <c r="K91" s="298" t="str">
        <f t="shared" si="13"/>
        <v/>
      </c>
      <c r="L91" s="298" t="str">
        <f t="shared" si="14"/>
        <v/>
      </c>
      <c r="M91" s="298" t="str">
        <f t="shared" si="15"/>
        <v/>
      </c>
      <c r="N91" s="298"/>
      <c r="O91" s="298"/>
      <c r="P91" s="298"/>
      <c r="Q91" s="358" t="str">
        <f t="shared" si="12"/>
        <v/>
      </c>
      <c r="R91" s="309"/>
      <c r="S91" s="309"/>
      <c r="T91" s="309"/>
      <c r="U91" s="311" t="str">
        <f t="shared" si="11"/>
        <v/>
      </c>
      <c r="V91" s="288"/>
      <c r="W91" s="289"/>
      <c r="X91" s="289"/>
      <c r="Y91" s="289"/>
    </row>
    <row r="92" spans="1:25" s="290" customFormat="1" ht="17.25" x14ac:dyDescent="0.3">
      <c r="A92" s="348">
        <f>Liste!A114</f>
        <v>75</v>
      </c>
      <c r="B92" s="349" t="str">
        <f>IF(Liste!B114&lt;&gt;"",Liste!B114,"")</f>
        <v/>
      </c>
      <c r="C92" s="291" t="str">
        <f>Liste!F26</f>
        <v>ja</v>
      </c>
      <c r="D92" s="305"/>
      <c r="E92" s="297"/>
      <c r="F92" s="297"/>
      <c r="G92" s="298"/>
      <c r="H92" s="299"/>
      <c r="I92" s="299"/>
      <c r="J92" s="298"/>
      <c r="K92" s="298" t="str">
        <f t="shared" si="13"/>
        <v/>
      </c>
      <c r="L92" s="298" t="str">
        <f t="shared" si="14"/>
        <v/>
      </c>
      <c r="M92" s="298" t="str">
        <f t="shared" si="15"/>
        <v/>
      </c>
      <c r="N92" s="298"/>
      <c r="O92" s="298"/>
      <c r="P92" s="298"/>
      <c r="Q92" s="358" t="str">
        <f t="shared" si="12"/>
        <v/>
      </c>
      <c r="R92" s="309"/>
      <c r="S92" s="309"/>
      <c r="T92" s="309"/>
      <c r="U92" s="311" t="str">
        <f t="shared" si="11"/>
        <v/>
      </c>
      <c r="V92" s="288"/>
      <c r="W92" s="289"/>
      <c r="X92" s="289"/>
      <c r="Y92" s="289"/>
    </row>
    <row r="93" spans="1:25" s="290" customFormat="1" ht="17.25" x14ac:dyDescent="0.3">
      <c r="A93" s="348">
        <f>Liste!A115</f>
        <v>76</v>
      </c>
      <c r="B93" s="349" t="str">
        <f>IF(Liste!B115&lt;&gt;"",Liste!B115,"")</f>
        <v/>
      </c>
      <c r="C93" s="291" t="str">
        <f>Liste!F26</f>
        <v>ja</v>
      </c>
      <c r="D93" s="305"/>
      <c r="E93" s="297"/>
      <c r="F93" s="297"/>
      <c r="G93" s="298"/>
      <c r="H93" s="299"/>
      <c r="I93" s="299"/>
      <c r="J93" s="298"/>
      <c r="K93" s="298" t="str">
        <f t="shared" si="13"/>
        <v/>
      </c>
      <c r="L93" s="298" t="str">
        <f t="shared" si="14"/>
        <v/>
      </c>
      <c r="M93" s="298" t="str">
        <f t="shared" si="15"/>
        <v/>
      </c>
      <c r="N93" s="298"/>
      <c r="O93" s="298"/>
      <c r="P93" s="298"/>
      <c r="Q93" s="358" t="str">
        <f t="shared" si="12"/>
        <v/>
      </c>
      <c r="R93" s="309"/>
      <c r="S93" s="309"/>
      <c r="T93" s="309"/>
      <c r="U93" s="311" t="str">
        <f t="shared" si="11"/>
        <v/>
      </c>
      <c r="V93" s="288"/>
      <c r="W93" s="289"/>
      <c r="X93" s="289"/>
      <c r="Y93" s="289"/>
    </row>
    <row r="94" spans="1:25" s="290" customFormat="1" ht="17.25" x14ac:dyDescent="0.3">
      <c r="A94" s="348">
        <f>Liste!A116</f>
        <v>77</v>
      </c>
      <c r="B94" s="349" t="str">
        <f>IF(Liste!B116&lt;&gt;"",Liste!B116,"")</f>
        <v/>
      </c>
      <c r="C94" s="291" t="str">
        <f>Liste!F26</f>
        <v>ja</v>
      </c>
      <c r="D94" s="305"/>
      <c r="E94" s="297"/>
      <c r="F94" s="297"/>
      <c r="G94" s="298"/>
      <c r="H94" s="299"/>
      <c r="I94" s="299"/>
      <c r="J94" s="298"/>
      <c r="K94" s="298" t="str">
        <f t="shared" si="13"/>
        <v/>
      </c>
      <c r="L94" s="298" t="str">
        <f t="shared" si="14"/>
        <v/>
      </c>
      <c r="M94" s="298" t="str">
        <f t="shared" si="15"/>
        <v/>
      </c>
      <c r="N94" s="298"/>
      <c r="O94" s="298"/>
      <c r="P94" s="298"/>
      <c r="Q94" s="358" t="str">
        <f t="shared" si="12"/>
        <v/>
      </c>
      <c r="R94" s="309"/>
      <c r="S94" s="309"/>
      <c r="T94" s="309"/>
      <c r="U94" s="311" t="str">
        <f t="shared" si="11"/>
        <v/>
      </c>
      <c r="V94" s="288"/>
      <c r="W94" s="289"/>
      <c r="X94" s="289"/>
      <c r="Y94" s="289"/>
    </row>
    <row r="95" spans="1:25" s="290" customFormat="1" ht="17.25" x14ac:dyDescent="0.3">
      <c r="A95" s="348">
        <f>Liste!A117</f>
        <v>78</v>
      </c>
      <c r="B95" s="349" t="str">
        <f>IF(Liste!B117&lt;&gt;"",Liste!B117,"")</f>
        <v/>
      </c>
      <c r="C95" s="291" t="str">
        <f>Liste!F26</f>
        <v>ja</v>
      </c>
      <c r="D95" s="305"/>
      <c r="E95" s="297"/>
      <c r="F95" s="297"/>
      <c r="G95" s="298"/>
      <c r="H95" s="299"/>
      <c r="I95" s="299"/>
      <c r="J95" s="298"/>
      <c r="K95" s="298" t="str">
        <f t="shared" si="13"/>
        <v/>
      </c>
      <c r="L95" s="298" t="str">
        <f t="shared" si="14"/>
        <v/>
      </c>
      <c r="M95" s="298" t="str">
        <f t="shared" si="15"/>
        <v/>
      </c>
      <c r="N95" s="298"/>
      <c r="O95" s="298"/>
      <c r="P95" s="298"/>
      <c r="Q95" s="358" t="str">
        <f t="shared" si="12"/>
        <v/>
      </c>
      <c r="R95" s="309"/>
      <c r="S95" s="309"/>
      <c r="T95" s="309"/>
      <c r="U95" s="311" t="str">
        <f t="shared" si="11"/>
        <v/>
      </c>
      <c r="V95" s="288"/>
      <c r="W95" s="289"/>
      <c r="X95" s="289"/>
      <c r="Y95" s="289"/>
    </row>
    <row r="96" spans="1:25" s="290" customFormat="1" ht="17.25" x14ac:dyDescent="0.3">
      <c r="A96" s="348">
        <f>Liste!A118</f>
        <v>79</v>
      </c>
      <c r="B96" s="349" t="str">
        <f>IF(Liste!B118&lt;&gt;"",Liste!B118,"")</f>
        <v/>
      </c>
      <c r="C96" s="291" t="str">
        <f>Liste!F26</f>
        <v>ja</v>
      </c>
      <c r="D96" s="305"/>
      <c r="E96" s="297"/>
      <c r="F96" s="297"/>
      <c r="G96" s="298"/>
      <c r="H96" s="299"/>
      <c r="I96" s="299"/>
      <c r="J96" s="298"/>
      <c r="K96" s="298" t="str">
        <f t="shared" si="13"/>
        <v/>
      </c>
      <c r="L96" s="298" t="str">
        <f t="shared" si="14"/>
        <v/>
      </c>
      <c r="M96" s="298" t="str">
        <f t="shared" si="15"/>
        <v/>
      </c>
      <c r="N96" s="298"/>
      <c r="O96" s="298"/>
      <c r="P96" s="298"/>
      <c r="Q96" s="358" t="str">
        <f t="shared" si="12"/>
        <v/>
      </c>
      <c r="R96" s="309"/>
      <c r="S96" s="309"/>
      <c r="T96" s="309"/>
      <c r="U96" s="311" t="str">
        <f t="shared" si="11"/>
        <v/>
      </c>
      <c r="V96" s="288"/>
      <c r="W96" s="289"/>
      <c r="X96" s="289"/>
      <c r="Y96" s="289"/>
    </row>
    <row r="97" spans="1:25" s="290" customFormat="1" ht="17.25" x14ac:dyDescent="0.3">
      <c r="A97" s="348">
        <f>Liste!A119</f>
        <v>80</v>
      </c>
      <c r="B97" s="349" t="str">
        <f>IF(Liste!B119&lt;&gt;"",Liste!B119,"")</f>
        <v/>
      </c>
      <c r="C97" s="291" t="str">
        <f>Liste!F26</f>
        <v>ja</v>
      </c>
      <c r="D97" s="305"/>
      <c r="E97" s="297"/>
      <c r="F97" s="297"/>
      <c r="G97" s="298"/>
      <c r="H97" s="299"/>
      <c r="I97" s="299"/>
      <c r="J97" s="298"/>
      <c r="K97" s="298" t="str">
        <f t="shared" si="13"/>
        <v/>
      </c>
      <c r="L97" s="298" t="str">
        <f t="shared" si="14"/>
        <v/>
      </c>
      <c r="M97" s="298" t="str">
        <f t="shared" si="15"/>
        <v/>
      </c>
      <c r="N97" s="298"/>
      <c r="O97" s="298"/>
      <c r="P97" s="298"/>
      <c r="Q97" s="358" t="str">
        <f t="shared" si="12"/>
        <v/>
      </c>
      <c r="R97" s="309"/>
      <c r="S97" s="309"/>
      <c r="T97" s="309"/>
      <c r="U97" s="311" t="str">
        <f t="shared" si="11"/>
        <v/>
      </c>
      <c r="V97" s="288"/>
      <c r="W97" s="289"/>
      <c r="X97" s="289"/>
      <c r="Y97" s="289"/>
    </row>
    <row r="98" spans="1:25" s="290" customFormat="1" ht="17.25" x14ac:dyDescent="0.3">
      <c r="A98" s="348">
        <f>Liste!A120</f>
        <v>81</v>
      </c>
      <c r="B98" s="349" t="str">
        <f>IF(Liste!B120&lt;&gt;"",Liste!B120,"")</f>
        <v/>
      </c>
      <c r="C98" s="291" t="str">
        <f>Liste!F26</f>
        <v>ja</v>
      </c>
      <c r="D98" s="305"/>
      <c r="E98" s="297"/>
      <c r="F98" s="297"/>
      <c r="G98" s="298"/>
      <c r="H98" s="299"/>
      <c r="I98" s="299"/>
      <c r="J98" s="298"/>
      <c r="K98" s="298" t="str">
        <f t="shared" si="13"/>
        <v/>
      </c>
      <c r="L98" s="298" t="str">
        <f t="shared" si="14"/>
        <v/>
      </c>
      <c r="M98" s="298" t="str">
        <f t="shared" si="15"/>
        <v/>
      </c>
      <c r="N98" s="298"/>
      <c r="O98" s="298"/>
      <c r="P98" s="298"/>
      <c r="Q98" s="358" t="str">
        <f t="shared" si="12"/>
        <v/>
      </c>
      <c r="R98" s="309"/>
      <c r="S98" s="309"/>
      <c r="T98" s="309"/>
      <c r="U98" s="311" t="str">
        <f t="shared" si="11"/>
        <v/>
      </c>
      <c r="V98" s="288"/>
      <c r="W98" s="289"/>
      <c r="X98" s="289"/>
      <c r="Y98" s="289"/>
    </row>
    <row r="99" spans="1:25" s="290" customFormat="1" ht="17.25" x14ac:dyDescent="0.3">
      <c r="A99" s="348">
        <f>Liste!A121</f>
        <v>82</v>
      </c>
      <c r="B99" s="349" t="str">
        <f>IF(Liste!B121&lt;&gt;"",Liste!B121,"")</f>
        <v/>
      </c>
      <c r="C99" s="291" t="str">
        <f>Liste!F26</f>
        <v>ja</v>
      </c>
      <c r="D99" s="305"/>
      <c r="E99" s="297"/>
      <c r="F99" s="297"/>
      <c r="G99" s="298"/>
      <c r="H99" s="299"/>
      <c r="I99" s="299"/>
      <c r="J99" s="298"/>
      <c r="K99" s="298" t="str">
        <f t="shared" si="13"/>
        <v/>
      </c>
      <c r="L99" s="298" t="str">
        <f t="shared" si="14"/>
        <v/>
      </c>
      <c r="M99" s="298" t="str">
        <f t="shared" si="15"/>
        <v/>
      </c>
      <c r="N99" s="298"/>
      <c r="O99" s="298"/>
      <c r="P99" s="298"/>
      <c r="Q99" s="358" t="str">
        <f t="shared" si="12"/>
        <v/>
      </c>
      <c r="R99" s="309"/>
      <c r="S99" s="309"/>
      <c r="T99" s="309"/>
      <c r="U99" s="311" t="str">
        <f t="shared" si="11"/>
        <v/>
      </c>
      <c r="V99" s="288"/>
      <c r="W99" s="289"/>
      <c r="X99" s="289"/>
      <c r="Y99" s="289"/>
    </row>
    <row r="100" spans="1:25" s="290" customFormat="1" ht="17.25" x14ac:dyDescent="0.3">
      <c r="A100" s="348">
        <f>Liste!A122</f>
        <v>83</v>
      </c>
      <c r="B100" s="349" t="str">
        <f>IF(Liste!B122&lt;&gt;"",Liste!B122,"")</f>
        <v/>
      </c>
      <c r="C100" s="291" t="str">
        <f>Liste!F26</f>
        <v>ja</v>
      </c>
      <c r="D100" s="305"/>
      <c r="E100" s="297"/>
      <c r="F100" s="297"/>
      <c r="G100" s="298"/>
      <c r="H100" s="299"/>
      <c r="I100" s="299"/>
      <c r="J100" s="298"/>
      <c r="K100" s="298" t="str">
        <f t="shared" si="13"/>
        <v/>
      </c>
      <c r="L100" s="298" t="str">
        <f t="shared" si="14"/>
        <v/>
      </c>
      <c r="M100" s="298" t="str">
        <f t="shared" si="15"/>
        <v/>
      </c>
      <c r="N100" s="298"/>
      <c r="O100" s="298"/>
      <c r="P100" s="298"/>
      <c r="Q100" s="358" t="str">
        <f t="shared" si="12"/>
        <v/>
      </c>
      <c r="R100" s="309"/>
      <c r="S100" s="309"/>
      <c r="T100" s="309"/>
      <c r="U100" s="311" t="str">
        <f t="shared" si="11"/>
        <v/>
      </c>
      <c r="V100" s="288"/>
      <c r="W100" s="289"/>
      <c r="X100" s="289"/>
      <c r="Y100" s="289"/>
    </row>
    <row r="101" spans="1:25" s="290" customFormat="1" ht="17.25" x14ac:dyDescent="0.3">
      <c r="A101" s="348">
        <f>Liste!A123</f>
        <v>84</v>
      </c>
      <c r="B101" s="349" t="str">
        <f>IF(Liste!B123&lt;&gt;"",Liste!B123,"")</f>
        <v/>
      </c>
      <c r="C101" s="291" t="str">
        <f>Liste!F26</f>
        <v>ja</v>
      </c>
      <c r="D101" s="305"/>
      <c r="E101" s="297"/>
      <c r="F101" s="297"/>
      <c r="G101" s="298"/>
      <c r="H101" s="299"/>
      <c r="I101" s="299"/>
      <c r="J101" s="298"/>
      <c r="K101" s="298" t="str">
        <f t="shared" si="13"/>
        <v/>
      </c>
      <c r="L101" s="298" t="str">
        <f t="shared" si="14"/>
        <v/>
      </c>
      <c r="M101" s="298" t="str">
        <f t="shared" si="15"/>
        <v/>
      </c>
      <c r="N101" s="298"/>
      <c r="O101" s="298"/>
      <c r="P101" s="298"/>
      <c r="Q101" s="358" t="str">
        <f t="shared" si="12"/>
        <v/>
      </c>
      <c r="R101" s="309"/>
      <c r="S101" s="309"/>
      <c r="T101" s="309"/>
      <c r="U101" s="311" t="str">
        <f t="shared" si="11"/>
        <v/>
      </c>
      <c r="V101" s="288"/>
      <c r="W101" s="289"/>
      <c r="X101" s="289"/>
      <c r="Y101" s="289"/>
    </row>
    <row r="102" spans="1:25" s="290" customFormat="1" ht="17.25" x14ac:dyDescent="0.3">
      <c r="A102" s="348">
        <f>Liste!A124</f>
        <v>85</v>
      </c>
      <c r="B102" s="349" t="str">
        <f>IF(Liste!B124&lt;&gt;"",Liste!B124,"")</f>
        <v/>
      </c>
      <c r="C102" s="291" t="str">
        <f>Liste!F26</f>
        <v>ja</v>
      </c>
      <c r="D102" s="305"/>
      <c r="E102" s="297"/>
      <c r="F102" s="297"/>
      <c r="G102" s="298"/>
      <c r="H102" s="299"/>
      <c r="I102" s="299"/>
      <c r="J102" s="298"/>
      <c r="K102" s="298" t="str">
        <f t="shared" si="13"/>
        <v/>
      </c>
      <c r="L102" s="298" t="str">
        <f t="shared" si="14"/>
        <v/>
      </c>
      <c r="M102" s="298" t="str">
        <f t="shared" si="15"/>
        <v/>
      </c>
      <c r="N102" s="298"/>
      <c r="O102" s="298"/>
      <c r="P102" s="298"/>
      <c r="Q102" s="358" t="str">
        <f t="shared" si="12"/>
        <v/>
      </c>
      <c r="R102" s="309"/>
      <c r="S102" s="309"/>
      <c r="T102" s="309"/>
      <c r="U102" s="311" t="str">
        <f t="shared" si="11"/>
        <v/>
      </c>
      <c r="V102" s="288"/>
      <c r="W102" s="289"/>
      <c r="X102" s="289"/>
      <c r="Y102" s="289"/>
    </row>
    <row r="103" spans="1:25" s="290" customFormat="1" ht="17.25" x14ac:dyDescent="0.3">
      <c r="A103" s="348">
        <f>Liste!A125</f>
        <v>86</v>
      </c>
      <c r="B103" s="349" t="str">
        <f>IF(Liste!B125&lt;&gt;"",Liste!B125,"")</f>
        <v/>
      </c>
      <c r="C103" s="291" t="str">
        <f>Liste!F26</f>
        <v>ja</v>
      </c>
      <c r="D103" s="305"/>
      <c r="E103" s="297"/>
      <c r="F103" s="297"/>
      <c r="G103" s="298"/>
      <c r="H103" s="299"/>
      <c r="I103" s="299"/>
      <c r="J103" s="298"/>
      <c r="K103" s="298" t="str">
        <f t="shared" si="13"/>
        <v/>
      </c>
      <c r="L103" s="298" t="str">
        <f t="shared" si="14"/>
        <v/>
      </c>
      <c r="M103" s="298" t="str">
        <f t="shared" si="15"/>
        <v/>
      </c>
      <c r="N103" s="298"/>
      <c r="O103" s="298"/>
      <c r="P103" s="298"/>
      <c r="Q103" s="358" t="str">
        <f t="shared" si="12"/>
        <v/>
      </c>
      <c r="R103" s="309"/>
      <c r="S103" s="309"/>
      <c r="T103" s="309"/>
      <c r="U103" s="311" t="str">
        <f t="shared" si="11"/>
        <v/>
      </c>
      <c r="V103" s="288"/>
      <c r="W103" s="289"/>
      <c r="X103" s="289"/>
      <c r="Y103" s="289"/>
    </row>
    <row r="104" spans="1:25" s="290" customFormat="1" ht="17.25" x14ac:dyDescent="0.3">
      <c r="A104" s="348">
        <f>Liste!A126</f>
        <v>87</v>
      </c>
      <c r="B104" s="349" t="str">
        <f>IF(Liste!B126&lt;&gt;"",Liste!B126,"")</f>
        <v/>
      </c>
      <c r="C104" s="291" t="str">
        <f>Liste!F26</f>
        <v>ja</v>
      </c>
      <c r="D104" s="305"/>
      <c r="E104" s="297"/>
      <c r="F104" s="297"/>
      <c r="G104" s="298"/>
      <c r="H104" s="299"/>
      <c r="I104" s="299"/>
      <c r="J104" s="298"/>
      <c r="K104" s="298" t="str">
        <f t="shared" si="13"/>
        <v/>
      </c>
      <c r="L104" s="298" t="str">
        <f t="shared" si="14"/>
        <v/>
      </c>
      <c r="M104" s="298" t="str">
        <f t="shared" si="15"/>
        <v/>
      </c>
      <c r="N104" s="298"/>
      <c r="O104" s="298"/>
      <c r="P104" s="298"/>
      <c r="Q104" s="358" t="str">
        <f t="shared" si="12"/>
        <v/>
      </c>
      <c r="R104" s="309"/>
      <c r="S104" s="309"/>
      <c r="T104" s="309"/>
      <c r="U104" s="311" t="str">
        <f t="shared" si="11"/>
        <v/>
      </c>
      <c r="V104" s="288"/>
      <c r="W104" s="289"/>
      <c r="X104" s="289"/>
      <c r="Y104" s="289"/>
    </row>
    <row r="105" spans="1:25" s="290" customFormat="1" ht="17.25" x14ac:dyDescent="0.3">
      <c r="A105" s="348">
        <f>Liste!A127</f>
        <v>88</v>
      </c>
      <c r="B105" s="349" t="str">
        <f>IF(Liste!B127&lt;&gt;"",Liste!B127,"")</f>
        <v/>
      </c>
      <c r="C105" s="291" t="str">
        <f>Liste!F26</f>
        <v>ja</v>
      </c>
      <c r="D105" s="305"/>
      <c r="E105" s="297"/>
      <c r="F105" s="297"/>
      <c r="G105" s="298"/>
      <c r="H105" s="299"/>
      <c r="I105" s="299"/>
      <c r="J105" s="298"/>
      <c r="K105" s="298" t="str">
        <f t="shared" si="13"/>
        <v/>
      </c>
      <c r="L105" s="298" t="str">
        <f t="shared" si="14"/>
        <v/>
      </c>
      <c r="M105" s="298" t="str">
        <f t="shared" si="15"/>
        <v/>
      </c>
      <c r="N105" s="298"/>
      <c r="O105" s="298"/>
      <c r="P105" s="298"/>
      <c r="Q105" s="358" t="str">
        <f t="shared" si="12"/>
        <v/>
      </c>
      <c r="R105" s="309"/>
      <c r="S105" s="309"/>
      <c r="T105" s="309"/>
      <c r="U105" s="311" t="str">
        <f t="shared" si="11"/>
        <v/>
      </c>
      <c r="V105" s="288"/>
      <c r="W105" s="289"/>
      <c r="X105" s="289"/>
      <c r="Y105" s="289"/>
    </row>
    <row r="106" spans="1:25" s="290" customFormat="1" ht="17.25" x14ac:dyDescent="0.3">
      <c r="A106" s="348">
        <f>Liste!A128</f>
        <v>89</v>
      </c>
      <c r="B106" s="349" t="str">
        <f>IF(Liste!B128&lt;&gt;"",Liste!B128,"")</f>
        <v/>
      </c>
      <c r="C106" s="291" t="str">
        <f>Liste!F26</f>
        <v>ja</v>
      </c>
      <c r="D106" s="305"/>
      <c r="E106" s="297"/>
      <c r="F106" s="297"/>
      <c r="G106" s="298"/>
      <c r="H106" s="299"/>
      <c r="I106" s="299"/>
      <c r="J106" s="298"/>
      <c r="K106" s="298" t="str">
        <f t="shared" si="13"/>
        <v/>
      </c>
      <c r="L106" s="298" t="str">
        <f t="shared" si="14"/>
        <v/>
      </c>
      <c r="M106" s="298" t="str">
        <f t="shared" si="15"/>
        <v/>
      </c>
      <c r="N106" s="298"/>
      <c r="O106" s="298"/>
      <c r="P106" s="298"/>
      <c r="Q106" s="358" t="str">
        <f t="shared" si="12"/>
        <v/>
      </c>
      <c r="R106" s="309"/>
      <c r="S106" s="309"/>
      <c r="T106" s="309"/>
      <c r="U106" s="311" t="str">
        <f t="shared" si="11"/>
        <v/>
      </c>
      <c r="V106" s="288"/>
      <c r="W106" s="289"/>
      <c r="X106" s="289"/>
      <c r="Y106" s="289"/>
    </row>
    <row r="107" spans="1:25" s="290" customFormat="1" ht="17.25" x14ac:dyDescent="0.3">
      <c r="A107" s="348">
        <f>Liste!A129</f>
        <v>90</v>
      </c>
      <c r="B107" s="349" t="str">
        <f>IF(Liste!B129&lt;&gt;"",Liste!B129,"")</f>
        <v/>
      </c>
      <c r="C107" s="291" t="str">
        <f>Liste!F26</f>
        <v>ja</v>
      </c>
      <c r="D107" s="305"/>
      <c r="E107" s="297"/>
      <c r="F107" s="297"/>
      <c r="G107" s="298"/>
      <c r="H107" s="299"/>
      <c r="I107" s="299"/>
      <c r="J107" s="298"/>
      <c r="K107" s="298" t="str">
        <f t="shared" si="13"/>
        <v/>
      </c>
      <c r="L107" s="298" t="str">
        <f t="shared" si="14"/>
        <v/>
      </c>
      <c r="M107" s="298" t="str">
        <f t="shared" si="15"/>
        <v/>
      </c>
      <c r="N107" s="298"/>
      <c r="O107" s="298"/>
      <c r="P107" s="298"/>
      <c r="Q107" s="358" t="str">
        <f t="shared" si="12"/>
        <v/>
      </c>
      <c r="R107" s="309"/>
      <c r="S107" s="309"/>
      <c r="T107" s="309"/>
      <c r="U107" s="311" t="str">
        <f t="shared" si="11"/>
        <v/>
      </c>
      <c r="V107" s="288"/>
      <c r="W107" s="289"/>
      <c r="X107" s="289"/>
      <c r="Y107" s="289"/>
    </row>
    <row r="108" spans="1:25" s="290" customFormat="1" ht="17.25" x14ac:dyDescent="0.3">
      <c r="A108" s="348">
        <f>Liste!A130</f>
        <v>91</v>
      </c>
      <c r="B108" s="349" t="str">
        <f>IF(Liste!B130&lt;&gt;"",Liste!B130,"")</f>
        <v/>
      </c>
      <c r="C108" s="291" t="str">
        <f>Liste!F26</f>
        <v>ja</v>
      </c>
      <c r="D108" s="305"/>
      <c r="E108" s="297"/>
      <c r="F108" s="297"/>
      <c r="G108" s="298"/>
      <c r="H108" s="299"/>
      <c r="I108" s="299"/>
      <c r="J108" s="298"/>
      <c r="K108" s="298" t="str">
        <f t="shared" si="13"/>
        <v/>
      </c>
      <c r="L108" s="298" t="str">
        <f t="shared" si="14"/>
        <v/>
      </c>
      <c r="M108" s="298" t="str">
        <f t="shared" si="15"/>
        <v/>
      </c>
      <c r="N108" s="298"/>
      <c r="O108" s="298"/>
      <c r="P108" s="298"/>
      <c r="Q108" s="358" t="str">
        <f t="shared" si="12"/>
        <v/>
      </c>
      <c r="R108" s="309"/>
      <c r="S108" s="309"/>
      <c r="T108" s="309"/>
      <c r="U108" s="311" t="str">
        <f t="shared" si="11"/>
        <v/>
      </c>
      <c r="V108" s="288"/>
      <c r="W108" s="289"/>
      <c r="X108" s="289"/>
      <c r="Y108" s="289"/>
    </row>
    <row r="109" spans="1:25" s="290" customFormat="1" ht="17.25" x14ac:dyDescent="0.3">
      <c r="A109" s="348">
        <f>Liste!A131</f>
        <v>92</v>
      </c>
      <c r="B109" s="349" t="str">
        <f>IF(Liste!B131&lt;&gt;"",Liste!B131,"")</f>
        <v/>
      </c>
      <c r="C109" s="291" t="str">
        <f>Liste!F26</f>
        <v>ja</v>
      </c>
      <c r="D109" s="305"/>
      <c r="E109" s="297"/>
      <c r="F109" s="297"/>
      <c r="G109" s="298"/>
      <c r="H109" s="299"/>
      <c r="I109" s="299"/>
      <c r="J109" s="298"/>
      <c r="K109" s="298" t="str">
        <f t="shared" si="13"/>
        <v/>
      </c>
      <c r="L109" s="298" t="str">
        <f t="shared" si="14"/>
        <v/>
      </c>
      <c r="M109" s="298" t="str">
        <f t="shared" si="15"/>
        <v/>
      </c>
      <c r="N109" s="298"/>
      <c r="O109" s="298"/>
      <c r="P109" s="298"/>
      <c r="Q109" s="358" t="str">
        <f t="shared" si="12"/>
        <v/>
      </c>
      <c r="R109" s="309"/>
      <c r="S109" s="309"/>
      <c r="T109" s="309"/>
      <c r="U109" s="311" t="str">
        <f t="shared" si="11"/>
        <v/>
      </c>
      <c r="V109" s="288"/>
      <c r="W109" s="289"/>
      <c r="X109" s="289"/>
      <c r="Y109" s="289"/>
    </row>
    <row r="110" spans="1:25" s="290" customFormat="1" ht="17.25" x14ac:dyDescent="0.3">
      <c r="A110" s="348">
        <f>Liste!A132</f>
        <v>93</v>
      </c>
      <c r="B110" s="349" t="str">
        <f>IF(Liste!B132&lt;&gt;"",Liste!B132,"")</f>
        <v/>
      </c>
      <c r="C110" s="291" t="str">
        <f>Liste!F26</f>
        <v>ja</v>
      </c>
      <c r="D110" s="305"/>
      <c r="E110" s="297"/>
      <c r="F110" s="297"/>
      <c r="G110" s="298"/>
      <c r="H110" s="299"/>
      <c r="I110" s="299"/>
      <c r="J110" s="298"/>
      <c r="K110" s="298" t="str">
        <f t="shared" si="13"/>
        <v/>
      </c>
      <c r="L110" s="298" t="str">
        <f t="shared" si="14"/>
        <v/>
      </c>
      <c r="M110" s="298" t="str">
        <f t="shared" si="15"/>
        <v/>
      </c>
      <c r="N110" s="298"/>
      <c r="O110" s="298"/>
      <c r="P110" s="298"/>
      <c r="Q110" s="358" t="str">
        <f t="shared" si="12"/>
        <v/>
      </c>
      <c r="R110" s="309"/>
      <c r="S110" s="309"/>
      <c r="T110" s="309"/>
      <c r="U110" s="311" t="str">
        <f t="shared" si="11"/>
        <v/>
      </c>
      <c r="V110" s="288"/>
      <c r="W110" s="289"/>
      <c r="X110" s="289"/>
      <c r="Y110" s="289"/>
    </row>
    <row r="111" spans="1:25" s="290" customFormat="1" ht="17.25" x14ac:dyDescent="0.3">
      <c r="A111" s="348">
        <f>Liste!A133</f>
        <v>94</v>
      </c>
      <c r="B111" s="349" t="str">
        <f>IF(Liste!B133&lt;&gt;"",Liste!B133,"")</f>
        <v/>
      </c>
      <c r="C111" s="291" t="str">
        <f>Liste!F26</f>
        <v>ja</v>
      </c>
      <c r="D111" s="305"/>
      <c r="E111" s="297"/>
      <c r="F111" s="297"/>
      <c r="G111" s="298"/>
      <c r="H111" s="299"/>
      <c r="I111" s="299"/>
      <c r="J111" s="298"/>
      <c r="K111" s="298" t="str">
        <f t="shared" si="13"/>
        <v/>
      </c>
      <c r="L111" s="298" t="str">
        <f t="shared" si="14"/>
        <v/>
      </c>
      <c r="M111" s="298" t="str">
        <f t="shared" si="15"/>
        <v/>
      </c>
      <c r="N111" s="298"/>
      <c r="O111" s="298"/>
      <c r="P111" s="298"/>
      <c r="Q111" s="358" t="str">
        <f t="shared" si="12"/>
        <v/>
      </c>
      <c r="R111" s="309"/>
      <c r="S111" s="309"/>
      <c r="T111" s="309"/>
      <c r="U111" s="311" t="str">
        <f t="shared" si="11"/>
        <v/>
      </c>
      <c r="V111" s="288"/>
      <c r="W111" s="289"/>
      <c r="X111" s="289"/>
      <c r="Y111" s="289"/>
    </row>
    <row r="112" spans="1:25" s="290" customFormat="1" ht="17.25" x14ac:dyDescent="0.3">
      <c r="A112" s="348">
        <f>Liste!A134</f>
        <v>95</v>
      </c>
      <c r="B112" s="349" t="str">
        <f>IF(Liste!B134&lt;&gt;"",Liste!B134,"")</f>
        <v/>
      </c>
      <c r="C112" s="291" t="str">
        <f>Liste!F26</f>
        <v>ja</v>
      </c>
      <c r="D112" s="305"/>
      <c r="E112" s="297"/>
      <c r="F112" s="297"/>
      <c r="G112" s="298"/>
      <c r="H112" s="299"/>
      <c r="I112" s="299"/>
      <c r="J112" s="298"/>
      <c r="K112" s="298" t="str">
        <f t="shared" si="13"/>
        <v/>
      </c>
      <c r="L112" s="298" t="str">
        <f t="shared" si="14"/>
        <v/>
      </c>
      <c r="M112" s="298" t="str">
        <f t="shared" si="15"/>
        <v/>
      </c>
      <c r="N112" s="298"/>
      <c r="O112" s="298"/>
      <c r="P112" s="298"/>
      <c r="Q112" s="358" t="str">
        <f t="shared" si="12"/>
        <v/>
      </c>
      <c r="R112" s="309"/>
      <c r="S112" s="309"/>
      <c r="T112" s="309"/>
      <c r="U112" s="311" t="str">
        <f t="shared" si="11"/>
        <v/>
      </c>
      <c r="V112" s="288"/>
      <c r="W112" s="289"/>
      <c r="X112" s="289"/>
      <c r="Y112" s="289"/>
    </row>
    <row r="113" spans="1:25" s="290" customFormat="1" ht="17.25" x14ac:dyDescent="0.3">
      <c r="A113" s="348">
        <f>Liste!A135</f>
        <v>96</v>
      </c>
      <c r="B113" s="349" t="str">
        <f>IF(Liste!B135&lt;&gt;"",Liste!B135,"")</f>
        <v/>
      </c>
      <c r="C113" s="291" t="str">
        <f>Liste!F26</f>
        <v>ja</v>
      </c>
      <c r="D113" s="305"/>
      <c r="E113" s="297"/>
      <c r="F113" s="297"/>
      <c r="G113" s="298"/>
      <c r="H113" s="299"/>
      <c r="I113" s="299"/>
      <c r="J113" s="298"/>
      <c r="K113" s="298" t="str">
        <f t="shared" si="13"/>
        <v/>
      </c>
      <c r="L113" s="298" t="str">
        <f t="shared" si="14"/>
        <v/>
      </c>
      <c r="M113" s="298" t="str">
        <f t="shared" si="15"/>
        <v/>
      </c>
      <c r="N113" s="298"/>
      <c r="O113" s="298"/>
      <c r="P113" s="298"/>
      <c r="Q113" s="358" t="str">
        <f t="shared" si="12"/>
        <v/>
      </c>
      <c r="R113" s="309"/>
      <c r="S113" s="309"/>
      <c r="T113" s="309"/>
      <c r="U113" s="311" t="str">
        <f t="shared" si="11"/>
        <v/>
      </c>
      <c r="V113" s="288"/>
      <c r="W113" s="289"/>
      <c r="X113" s="289"/>
      <c r="Y113" s="289"/>
    </row>
    <row r="114" spans="1:25" s="290" customFormat="1" ht="17.25" x14ac:dyDescent="0.3">
      <c r="A114" s="348">
        <f>Liste!A136</f>
        <v>97</v>
      </c>
      <c r="B114" s="349" t="str">
        <f>IF(Liste!B136&lt;&gt;"",Liste!B136,"")</f>
        <v/>
      </c>
      <c r="C114" s="291" t="str">
        <f>Liste!F26</f>
        <v>ja</v>
      </c>
      <c r="D114" s="305"/>
      <c r="E114" s="297"/>
      <c r="F114" s="297"/>
      <c r="G114" s="298"/>
      <c r="H114" s="299"/>
      <c r="I114" s="299"/>
      <c r="J114" s="298"/>
      <c r="K114" s="298" t="str">
        <f t="shared" si="13"/>
        <v/>
      </c>
      <c r="L114" s="298" t="str">
        <f t="shared" si="14"/>
        <v/>
      </c>
      <c r="M114" s="298" t="str">
        <f t="shared" si="15"/>
        <v/>
      </c>
      <c r="N114" s="298"/>
      <c r="O114" s="298"/>
      <c r="P114" s="298"/>
      <c r="Q114" s="358" t="str">
        <f t="shared" si="12"/>
        <v/>
      </c>
      <c r="R114" s="309"/>
      <c r="S114" s="309"/>
      <c r="T114" s="309"/>
      <c r="U114" s="311" t="str">
        <f t="shared" si="11"/>
        <v/>
      </c>
      <c r="V114" s="288"/>
      <c r="W114" s="289"/>
      <c r="X114" s="289"/>
      <c r="Y114" s="289"/>
    </row>
    <row r="115" spans="1:25" s="290" customFormat="1" ht="17.25" x14ac:dyDescent="0.3">
      <c r="A115" s="348">
        <f>Liste!A137</f>
        <v>98</v>
      </c>
      <c r="B115" s="349" t="str">
        <f>IF(Liste!B137&lt;&gt;"",Liste!B137,"")</f>
        <v/>
      </c>
      <c r="C115" s="291" t="str">
        <f>Liste!F26</f>
        <v>ja</v>
      </c>
      <c r="D115" s="305"/>
      <c r="E115" s="297"/>
      <c r="F115" s="297"/>
      <c r="G115" s="298"/>
      <c r="H115" s="299"/>
      <c r="I115" s="299"/>
      <c r="J115" s="298"/>
      <c r="K115" s="298" t="str">
        <f t="shared" si="13"/>
        <v/>
      </c>
      <c r="L115" s="298" t="str">
        <f t="shared" si="14"/>
        <v/>
      </c>
      <c r="M115" s="298" t="str">
        <f t="shared" si="15"/>
        <v/>
      </c>
      <c r="N115" s="298"/>
      <c r="O115" s="298"/>
      <c r="P115" s="298"/>
      <c r="Q115" s="358" t="str">
        <f t="shared" si="12"/>
        <v/>
      </c>
      <c r="R115" s="309"/>
      <c r="S115" s="309"/>
      <c r="T115" s="309"/>
      <c r="U115" s="311" t="str">
        <f t="shared" si="11"/>
        <v/>
      </c>
      <c r="V115" s="288"/>
      <c r="W115" s="289"/>
      <c r="X115" s="289"/>
      <c r="Y115" s="289"/>
    </row>
    <row r="116" spans="1:25" s="290" customFormat="1" ht="17.25" x14ac:dyDescent="0.3">
      <c r="A116" s="348">
        <f>Liste!A138</f>
        <v>99</v>
      </c>
      <c r="B116" s="349" t="str">
        <f>IF(Liste!B138&lt;&gt;"",Liste!B138,"")</f>
        <v/>
      </c>
      <c r="C116" s="291" t="str">
        <f>Liste!F26</f>
        <v>ja</v>
      </c>
      <c r="D116" s="305"/>
      <c r="E116" s="297"/>
      <c r="F116" s="297"/>
      <c r="G116" s="298"/>
      <c r="H116" s="299"/>
      <c r="I116" s="299"/>
      <c r="J116" s="298"/>
      <c r="K116" s="298" t="str">
        <f t="shared" si="13"/>
        <v/>
      </c>
      <c r="L116" s="298" t="str">
        <f t="shared" si="14"/>
        <v/>
      </c>
      <c r="M116" s="298" t="str">
        <f t="shared" si="15"/>
        <v/>
      </c>
      <c r="N116" s="298"/>
      <c r="O116" s="298"/>
      <c r="P116" s="298"/>
      <c r="Q116" s="358" t="str">
        <f t="shared" si="12"/>
        <v/>
      </c>
      <c r="R116" s="309"/>
      <c r="S116" s="309"/>
      <c r="T116" s="309"/>
      <c r="U116" s="311" t="str">
        <f t="shared" si="11"/>
        <v/>
      </c>
      <c r="V116" s="288"/>
      <c r="W116" s="289"/>
      <c r="X116" s="289"/>
      <c r="Y116" s="289"/>
    </row>
    <row r="117" spans="1:25" s="290" customFormat="1" ht="17.25" x14ac:dyDescent="0.3">
      <c r="A117" s="348">
        <f>Liste!A139</f>
        <v>100</v>
      </c>
      <c r="B117" s="349" t="str">
        <f>IF(Liste!B139&lt;&gt;"",Liste!B139,"")</f>
        <v/>
      </c>
      <c r="C117" s="291" t="str">
        <f>Liste!F26</f>
        <v>ja</v>
      </c>
      <c r="D117" s="305"/>
      <c r="E117" s="297"/>
      <c r="F117" s="297"/>
      <c r="G117" s="298"/>
      <c r="H117" s="299"/>
      <c r="I117" s="299"/>
      <c r="J117" s="298"/>
      <c r="K117" s="298" t="str">
        <f t="shared" si="13"/>
        <v/>
      </c>
      <c r="L117" s="298" t="str">
        <f t="shared" si="14"/>
        <v/>
      </c>
      <c r="M117" s="298" t="str">
        <f t="shared" si="15"/>
        <v/>
      </c>
      <c r="N117" s="298"/>
      <c r="O117" s="298"/>
      <c r="P117" s="298"/>
      <c r="Q117" s="358" t="str">
        <f t="shared" si="12"/>
        <v/>
      </c>
      <c r="R117" s="309"/>
      <c r="S117" s="309"/>
      <c r="T117" s="309"/>
      <c r="U117" s="311" t="str">
        <f t="shared" si="11"/>
        <v/>
      </c>
      <c r="V117" s="288"/>
      <c r="W117" s="289"/>
      <c r="X117" s="289"/>
      <c r="Y117" s="289"/>
    </row>
    <row r="118" spans="1:25" x14ac:dyDescent="0.25">
      <c r="Q118" s="49"/>
    </row>
    <row r="119" spans="1:25" x14ac:dyDescent="0.25">
      <c r="Q119" s="49"/>
    </row>
    <row r="120" spans="1:25" x14ac:dyDescent="0.25">
      <c r="Q120" s="49"/>
    </row>
    <row r="121" spans="1:25" x14ac:dyDescent="0.25">
      <c r="Q121" s="49"/>
    </row>
    <row r="122" spans="1:25" x14ac:dyDescent="0.25">
      <c r="Q122" s="49"/>
    </row>
    <row r="123" spans="1:25" x14ac:dyDescent="0.25">
      <c r="Q123" s="49"/>
    </row>
    <row r="124" spans="1:25" x14ac:dyDescent="0.25">
      <c r="Q124" s="49"/>
    </row>
    <row r="125" spans="1:25" x14ac:dyDescent="0.25">
      <c r="Q125" s="49"/>
    </row>
  </sheetData>
  <sheetProtection algorithmName="SHA-512" hashValue="5+/he3ukakbwtf3bIQXEkLWSt+CX+gE19ivmKqxKq8Y+AOfO0LNgP3EExE6myjbho6TXAc4pEcAxS6wMy4U0Kw==" saltValue="LBa0QxsZijpqFwzFEIplKA==" spinCount="100000" sheet="1" insertRows="0" deleteRows="0" selectLockedCells="1" sort="0" autoFilter="0"/>
  <mergeCells count="5">
    <mergeCell ref="A15:A16"/>
    <mergeCell ref="B15:B16"/>
    <mergeCell ref="C15:T15"/>
    <mergeCell ref="G8:I8"/>
    <mergeCell ref="L8:Q8"/>
  </mergeCells>
  <dataValidations count="5">
    <dataValidation allowBlank="1" showErrorMessage="1" promptTitle="Mein Hinweis" prompt="Was soll hier gesagt werden?" sqref="K1:K2 K7:K13" xr:uid="{03202C57-4EE0-4354-A1E9-DE6522DEC429}"/>
    <dataValidation type="date" allowBlank="1" showInputMessage="1" showErrorMessage="1" errorTitle="Falsches Datenformat" error="Bitte geben Sie das Datum im Format TT.MM.JJJJ ein." sqref="R17:T117" xr:uid="{0FA0D7E8-AF04-4C6A-A465-A3CE8E11286C}">
      <formula1>1</formula1>
      <formula2>365245</formula2>
    </dataValidation>
    <dataValidation type="decimal" allowBlank="1" showInputMessage="1" showErrorMessage="1" errorTitle="Falsches Datenformat" error="Bitte geben Sie hier eine Dezimalzahl ein (z. B. 1200,50)." sqref="D17:D117" xr:uid="{B8AD152C-D59D-40FD-82F0-807BB0DD49DA}">
      <formula1>0</formula1>
      <formula2>9999999999999</formula2>
    </dataValidation>
    <dataValidation type="decimal" allowBlank="1" showInputMessage="1" showErrorMessage="1" errorTitle="Falsches Datenformat" error="Bitte hier Dezimalzahl (z. B. 1200,5) eingeben." sqref="Q17:Q117" xr:uid="{7C1E9DFC-F9FE-44FC-A902-40B4B1373937}">
      <formula1>0</formula1>
      <formula2>99999999</formula2>
    </dataValidation>
    <dataValidation type="whole" allowBlank="1" showInputMessage="1" showErrorMessage="1" errorTitle="Falsches Datenformat" error="Bitte eine ganze Zahl zwischen 0 und 24 eingeben." sqref="G17:G117" xr:uid="{6B2A9F38-D215-4B56-B187-CB5D72A6BCEF}">
      <formula1>0</formula1>
      <formula2>24</formula2>
    </dataValidation>
  </dataValidations>
  <pageMargins left="0.70866141732283472" right="0.70866141732283472" top="0.78740157480314965" bottom="0.78740157480314965" header="0.31496062992125984" footer="0.31496062992125984"/>
  <pageSetup paperSize="9" scale="51" fitToHeight="0" orientation="landscape" verticalDpi="3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F6C0758-C40B-44D8-B6E0-1CC8134C36D6}">
          <x14:formula1>
            <xm:f>'Vorgaben Dropdown'!$M$4:$M$5</xm:f>
          </x14:formula1>
          <xm:sqref>E17:E130</xm:sqref>
        </x14:dataValidation>
        <x14:dataValidation type="list" allowBlank="1" showInputMessage="1" showErrorMessage="1" xr:uid="{0F2D0D1A-7446-425E-9AE0-A922B65B929B}">
          <x14:formula1>
            <xm:f>'Vorgaben Dropdown'!$O$4:$O$7</xm:f>
          </x14:formula1>
          <xm:sqref>F17:F117</xm:sqref>
        </x14:dataValidation>
        <x14:dataValidation type="list" allowBlank="1" showInputMessage="1" showErrorMessage="1" xr:uid="{CC06C6A2-0C25-4580-B3BB-DAAE91264453}">
          <x14:formula1>
            <xm:f>'Vorgaben Dropdown'!$V$4:$V$12</xm:f>
          </x14:formula1>
          <xm:sqref>N17:N117</xm:sqref>
        </x14:dataValidation>
        <x14:dataValidation type="list" allowBlank="1" showInputMessage="1" showErrorMessage="1" xr:uid="{94783197-A266-4CC9-A2F6-8C63D4E839A2}">
          <x14:formula1>
            <xm:f>'Vorgaben Dropdown'!$W$4:$W$18</xm:f>
          </x14:formula1>
          <xm:sqref>O17:O117</xm:sqref>
        </x14:dataValidation>
        <x14:dataValidation type="list" allowBlank="1" showInputMessage="1" showErrorMessage="1" xr:uid="{4C39A564-7FC5-4EB1-B813-6275355992E0}">
          <x14:formula1>
            <xm:f>'Vorgaben Dropdown'!$X$4:$X$19</xm:f>
          </x14:formula1>
          <xm:sqref>P17:P117</xm:sqref>
        </x14:dataValidation>
        <x14:dataValidation type="list" allowBlank="1" showInputMessage="1" showErrorMessage="1" xr:uid="{00AE9A83-0CAE-488A-A4DC-0E8F5DB84B2C}">
          <x14:formula1>
            <xm:f>'Vorgaben Dropdown'!$D$4:$D$5</xm:f>
          </x14:formula1>
          <xm:sqref>J17:J117</xm:sqref>
        </x14:dataValidation>
        <x14:dataValidation type="list" allowBlank="1" showInputMessage="1" showErrorMessage="1" xr:uid="{95ED13A6-09CE-4981-A003-8030696A6307}">
          <x14:formula1>
            <xm:f>'Vorgaben Dropdown'!$U$4:$U$6</xm:f>
          </x14:formula1>
          <xm:sqref>I17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5DB74-0748-4381-8E8C-638F773D8F56}">
  <sheetPr>
    <pageSetUpPr fitToPage="1"/>
  </sheetPr>
  <dimension ref="A1:V134"/>
  <sheetViews>
    <sheetView showGridLines="0" zoomScaleNormal="100" workbookViewId="0">
      <pane ySplit="20" topLeftCell="A21" activePane="bottomLeft" state="frozen"/>
      <selection pane="bottomLeft" activeCell="C21" sqref="C21"/>
    </sheetView>
  </sheetViews>
  <sheetFormatPr baseColWidth="10" defaultRowHeight="15" x14ac:dyDescent="0.25"/>
  <cols>
    <col min="1" max="1" width="4.7109375" style="143" customWidth="1"/>
    <col min="2" max="2" width="21.5703125" style="143" customWidth="1"/>
    <col min="3" max="3" width="21.85546875" customWidth="1"/>
    <col min="4" max="4" width="13.85546875" customWidth="1"/>
    <col min="5" max="5" width="14.140625" customWidth="1"/>
    <col min="6" max="6" width="15.42578125" customWidth="1"/>
    <col min="9" max="9" width="14.140625" customWidth="1"/>
    <col min="10" max="10" width="14.28515625" customWidth="1"/>
    <col min="11" max="11" width="14.140625" customWidth="1"/>
    <col min="13" max="14" width="85.85546875" customWidth="1"/>
  </cols>
  <sheetData>
    <row r="1" spans="1:22" s="275" customFormat="1" x14ac:dyDescent="0.25">
      <c r="A1" s="318"/>
      <c r="B1" s="282"/>
      <c r="C1" s="282"/>
      <c r="D1" s="282"/>
      <c r="E1" s="282"/>
      <c r="F1" s="282"/>
      <c r="G1" s="282"/>
      <c r="H1" s="277"/>
      <c r="I1" s="282"/>
      <c r="J1" s="319"/>
      <c r="K1" s="277"/>
      <c r="L1" s="277"/>
      <c r="M1" s="277"/>
      <c r="N1" s="282"/>
      <c r="O1" s="277"/>
      <c r="P1" s="277"/>
      <c r="Q1" s="277"/>
      <c r="R1" s="277"/>
    </row>
    <row r="2" spans="1:22" s="275" customFormat="1" x14ac:dyDescent="0.25">
      <c r="A2" s="318"/>
      <c r="B2" s="282"/>
      <c r="C2" s="320" t="s">
        <v>445</v>
      </c>
      <c r="D2" s="282"/>
      <c r="E2" s="282"/>
      <c r="F2" s="282"/>
      <c r="G2" s="20" t="s">
        <v>0</v>
      </c>
      <c r="H2" s="321"/>
      <c r="I2" s="322"/>
      <c r="J2" s="319"/>
      <c r="K2" s="277"/>
      <c r="L2" s="277"/>
      <c r="P2" s="277"/>
      <c r="Q2" s="277"/>
      <c r="R2" s="277"/>
    </row>
    <row r="3" spans="1:22" s="279" customFormat="1" x14ac:dyDescent="0.25">
      <c r="A3" s="318"/>
      <c r="B3" s="282"/>
      <c r="C3" s="320" t="s">
        <v>446</v>
      </c>
      <c r="D3" s="282"/>
      <c r="E3" s="282"/>
      <c r="F3" s="282"/>
      <c r="G3" s="20" t="s">
        <v>1</v>
      </c>
      <c r="H3" s="321"/>
      <c r="I3" s="322"/>
      <c r="L3" s="276"/>
      <c r="P3" s="277"/>
      <c r="Q3" s="277"/>
      <c r="R3" s="276"/>
    </row>
    <row r="4" spans="1:22" s="279" customFormat="1" x14ac:dyDescent="0.25">
      <c r="A4" s="318"/>
      <c r="B4" s="282"/>
      <c r="C4" s="320" t="s">
        <v>447</v>
      </c>
      <c r="D4" s="282"/>
      <c r="E4" s="282"/>
      <c r="F4" s="282"/>
      <c r="G4" s="20" t="s">
        <v>2</v>
      </c>
      <c r="H4" s="321"/>
      <c r="I4" s="322"/>
      <c r="L4" s="276"/>
      <c r="P4" s="277"/>
      <c r="Q4" s="277"/>
      <c r="R4" s="276"/>
    </row>
    <row r="5" spans="1:22" s="279" customFormat="1" x14ac:dyDescent="0.25">
      <c r="A5" s="318"/>
      <c r="B5" s="282"/>
      <c r="C5" s="320" t="s">
        <v>0</v>
      </c>
      <c r="D5" s="282"/>
      <c r="E5" s="282"/>
      <c r="F5" s="282"/>
      <c r="G5" s="20" t="s">
        <v>3</v>
      </c>
      <c r="H5" s="321"/>
      <c r="I5" s="322"/>
      <c r="L5" s="276"/>
      <c r="P5" s="277"/>
      <c r="Q5" s="277"/>
      <c r="R5" s="276"/>
    </row>
    <row r="6" spans="1:22" s="279" customFormat="1" x14ac:dyDescent="0.25">
      <c r="A6" s="318"/>
      <c r="B6" s="282"/>
      <c r="C6" s="326" t="s">
        <v>575</v>
      </c>
      <c r="D6" s="282"/>
      <c r="E6" s="282"/>
      <c r="G6" s="20" t="s">
        <v>339</v>
      </c>
      <c r="H6" s="321"/>
      <c r="I6" s="322"/>
      <c r="J6" s="275"/>
      <c r="K6" s="275"/>
      <c r="L6" s="276"/>
      <c r="P6" s="277"/>
      <c r="Q6" s="277"/>
      <c r="R6" s="276"/>
    </row>
    <row r="7" spans="1:22" s="279" customFormat="1" x14ac:dyDescent="0.25">
      <c r="A7" s="318"/>
      <c r="B7" s="282"/>
      <c r="C7" s="282"/>
      <c r="D7" s="282"/>
      <c r="E7" s="282"/>
      <c r="G7" s="322"/>
      <c r="H7" s="321"/>
      <c r="I7" s="322"/>
      <c r="J7" s="319"/>
      <c r="K7" s="277"/>
      <c r="L7" s="276"/>
      <c r="M7" s="333"/>
      <c r="P7" s="277"/>
      <c r="Q7" s="277"/>
      <c r="R7" s="276"/>
    </row>
    <row r="8" spans="1:22" s="279" customFormat="1" x14ac:dyDescent="0.25">
      <c r="A8" s="318"/>
      <c r="B8" s="282"/>
      <c r="C8" s="282"/>
      <c r="D8" s="282"/>
      <c r="E8" s="282"/>
      <c r="G8" s="579" t="s">
        <v>576</v>
      </c>
      <c r="H8" s="580"/>
      <c r="I8" s="580"/>
      <c r="J8" s="319"/>
      <c r="K8" s="277"/>
      <c r="L8" s="277"/>
      <c r="M8" s="333"/>
      <c r="P8" s="277"/>
      <c r="Q8" s="277"/>
      <c r="R8" s="277"/>
      <c r="S8" s="283"/>
      <c r="T8" s="283"/>
      <c r="U8" s="283"/>
      <c r="V8" s="283"/>
    </row>
    <row r="9" spans="1:22" s="279" customFormat="1" ht="23.25" x14ac:dyDescent="0.35">
      <c r="A9" s="318"/>
      <c r="B9" s="329"/>
      <c r="C9" s="330"/>
      <c r="D9" s="331"/>
      <c r="E9" s="330"/>
      <c r="G9" s="580"/>
      <c r="H9" s="580"/>
      <c r="I9" s="580"/>
      <c r="J9" s="319"/>
      <c r="K9" s="277"/>
      <c r="L9" s="277"/>
      <c r="P9" s="277"/>
      <c r="Q9" s="277"/>
      <c r="R9" s="277"/>
    </row>
    <row r="10" spans="1:22" s="279" customFormat="1" x14ac:dyDescent="0.25">
      <c r="A10" s="318"/>
      <c r="B10" s="333"/>
      <c r="C10" s="332"/>
      <c r="D10" s="332"/>
      <c r="E10" s="332"/>
      <c r="F10" s="332"/>
      <c r="G10" s="580"/>
      <c r="H10" s="580"/>
      <c r="I10" s="580"/>
      <c r="J10" s="319"/>
      <c r="K10" s="334"/>
      <c r="L10" s="284"/>
      <c r="P10" s="277"/>
      <c r="Q10" s="277"/>
      <c r="R10" s="284"/>
    </row>
    <row r="11" spans="1:22" s="279" customFormat="1" ht="27" customHeight="1" x14ac:dyDescent="0.35">
      <c r="A11" s="318"/>
      <c r="C11" s="337"/>
      <c r="D11" s="332"/>
      <c r="E11" s="332"/>
      <c r="G11" s="580"/>
      <c r="H11" s="580"/>
      <c r="I11" s="580"/>
      <c r="J11" s="338"/>
      <c r="K11" s="334"/>
      <c r="L11" s="335"/>
      <c r="P11" s="277"/>
      <c r="Q11" s="277"/>
      <c r="R11" s="335"/>
    </row>
    <row r="12" spans="1:22" s="275" customFormat="1" ht="23.25" x14ac:dyDescent="0.35">
      <c r="A12" s="318"/>
      <c r="B12" s="339" t="s">
        <v>325</v>
      </c>
      <c r="C12" s="340"/>
      <c r="D12" s="332"/>
      <c r="E12" s="332"/>
      <c r="G12" s="282"/>
      <c r="H12" s="277"/>
      <c r="I12" s="282"/>
      <c r="J12" s="338"/>
      <c r="K12" s="277"/>
      <c r="L12" s="335"/>
      <c r="M12" s="335"/>
      <c r="N12" s="336"/>
      <c r="O12" s="335"/>
      <c r="P12" s="277"/>
      <c r="Q12" s="277"/>
      <c r="R12" s="335"/>
    </row>
    <row r="13" spans="1:22" s="279" customFormat="1" x14ac:dyDescent="0.25">
      <c r="A13" s="318"/>
      <c r="C13" s="340"/>
      <c r="D13" s="332"/>
      <c r="E13" s="332"/>
      <c r="G13" s="282"/>
      <c r="H13" s="277"/>
      <c r="I13" s="282"/>
      <c r="J13" s="319"/>
      <c r="K13" s="277"/>
      <c r="L13" s="335"/>
      <c r="M13" s="364"/>
      <c r="N13" s="336"/>
      <c r="O13" s="335"/>
      <c r="P13" s="277"/>
      <c r="Q13" s="277"/>
      <c r="R13" s="335"/>
    </row>
    <row r="14" spans="1:22" s="279" customFormat="1" x14ac:dyDescent="0.25">
      <c r="A14" s="318"/>
      <c r="B14" s="333" t="s">
        <v>4</v>
      </c>
      <c r="C14" s="341">
        <f>Antrag!D34</f>
        <v>44835</v>
      </c>
      <c r="D14" s="332"/>
      <c r="E14" s="323" t="s">
        <v>48</v>
      </c>
      <c r="F14" s="392"/>
      <c r="G14" s="324"/>
      <c r="H14" s="366"/>
      <c r="I14" s="324"/>
      <c r="J14" s="393"/>
      <c r="K14" s="366"/>
      <c r="L14" s="335"/>
      <c r="M14" s="335"/>
      <c r="N14" s="336"/>
      <c r="O14" s="335"/>
      <c r="P14" s="277"/>
      <c r="Q14" s="277"/>
      <c r="R14" s="335"/>
    </row>
    <row r="15" spans="1:22" s="279" customFormat="1" x14ac:dyDescent="0.25">
      <c r="A15" s="318"/>
      <c r="B15" s="333" t="s">
        <v>5</v>
      </c>
      <c r="C15" s="341" t="str">
        <f>CONCATENATE(Antrag!C24," ",Antrag!I24)</f>
        <v>Musterfirma GmbH</v>
      </c>
      <c r="D15" s="332"/>
      <c r="E15" s="327" t="s">
        <v>452</v>
      </c>
      <c r="F15" s="394"/>
      <c r="G15" s="395"/>
      <c r="H15" s="367"/>
      <c r="I15" s="395"/>
      <c r="J15" s="396"/>
      <c r="K15" s="367"/>
      <c r="L15" s="335"/>
      <c r="M15" s="335"/>
      <c r="N15" s="336"/>
      <c r="O15" s="335"/>
      <c r="P15" s="277"/>
      <c r="Q15" s="277"/>
      <c r="R15" s="335"/>
    </row>
    <row r="16" spans="1:22" s="279" customFormat="1" x14ac:dyDescent="0.25">
      <c r="A16" s="318"/>
      <c r="B16" s="333" t="s">
        <v>7</v>
      </c>
      <c r="C16" s="342" t="str">
        <f>Antrag!G34</f>
        <v>44-…...</v>
      </c>
      <c r="D16" s="332"/>
      <c r="E16" s="332"/>
      <c r="G16" s="282"/>
      <c r="H16" s="277"/>
      <c r="I16" s="282"/>
      <c r="J16" s="319"/>
      <c r="K16" s="277"/>
      <c r="L16" s="335"/>
      <c r="M16" s="335"/>
      <c r="N16" s="336"/>
      <c r="O16" s="335"/>
      <c r="P16" s="277"/>
      <c r="Q16" s="277"/>
      <c r="R16" s="335"/>
    </row>
    <row r="17" spans="1:18" s="279" customFormat="1" ht="18" x14ac:dyDescent="0.25">
      <c r="A17" s="318"/>
      <c r="B17" s="339"/>
      <c r="C17" s="343"/>
      <c r="D17" s="332"/>
      <c r="E17" s="332"/>
      <c r="F17" s="332"/>
      <c r="G17" s="282"/>
      <c r="H17" s="354"/>
      <c r="I17" s="282"/>
      <c r="J17" s="319"/>
      <c r="K17" s="277"/>
      <c r="L17" s="335"/>
      <c r="M17" s="335"/>
      <c r="N17" s="336"/>
      <c r="O17" s="335"/>
      <c r="P17" s="277"/>
      <c r="Q17" s="277"/>
      <c r="R17" s="335"/>
    </row>
    <row r="18" spans="1:18" s="143" customFormat="1" ht="14.25" customHeight="1" x14ac:dyDescent="0.25"/>
    <row r="19" spans="1:18" s="164" customFormat="1" ht="18" x14ac:dyDescent="0.25">
      <c r="A19" s="582" t="s">
        <v>8</v>
      </c>
      <c r="B19" s="575" t="s">
        <v>9</v>
      </c>
      <c r="C19" s="576" t="s">
        <v>441</v>
      </c>
      <c r="D19" s="577"/>
      <c r="E19" s="577"/>
      <c r="F19" s="577"/>
      <c r="G19" s="577"/>
      <c r="H19" s="577"/>
      <c r="I19" s="577"/>
      <c r="J19" s="577"/>
      <c r="K19" s="578"/>
    </row>
    <row r="20" spans="1:18" s="345" customFormat="1" ht="89.25" x14ac:dyDescent="0.2">
      <c r="A20" s="582"/>
      <c r="B20" s="575"/>
      <c r="C20" s="344" t="s">
        <v>442</v>
      </c>
      <c r="D20" s="344" t="s">
        <v>463</v>
      </c>
      <c r="E20" s="344" t="s">
        <v>464</v>
      </c>
      <c r="F20" s="344" t="s">
        <v>417</v>
      </c>
      <c r="G20" s="344" t="s">
        <v>448</v>
      </c>
      <c r="H20" s="344" t="s">
        <v>421</v>
      </c>
      <c r="I20" s="344" t="s">
        <v>453</v>
      </c>
      <c r="J20" s="344" t="s">
        <v>443</v>
      </c>
      <c r="K20" s="344" t="s">
        <v>444</v>
      </c>
    </row>
    <row r="21" spans="1:18" s="296" customFormat="1" x14ac:dyDescent="0.25">
      <c r="A21" s="346">
        <f>Liste!A39</f>
        <v>0</v>
      </c>
      <c r="B21" s="347" t="str">
        <f>IF(Liste!B39&lt;&gt;"",Liste!B39,"")</f>
        <v>Muster</v>
      </c>
      <c r="C21" s="359">
        <v>100</v>
      </c>
      <c r="D21" s="291" t="s">
        <v>460</v>
      </c>
      <c r="E21" s="291">
        <v>0</v>
      </c>
      <c r="F21" s="291"/>
      <c r="G21" s="292" t="s">
        <v>538</v>
      </c>
      <c r="H21" s="293">
        <v>1</v>
      </c>
      <c r="I21" s="362">
        <f>IF(C21&lt;&gt;"",12*C21,"")</f>
        <v>1200</v>
      </c>
      <c r="J21" s="308"/>
      <c r="K21" s="308"/>
      <c r="L21" s="294"/>
      <c r="M21" s="295"/>
      <c r="N21" s="295"/>
    </row>
    <row r="22" spans="1:18" s="302" customFormat="1" x14ac:dyDescent="0.25">
      <c r="A22" s="348">
        <f>Liste!A40</f>
        <v>1</v>
      </c>
      <c r="B22" s="349" t="str">
        <f>IF(Liste!B40&lt;&gt;"",Liste!B40,"")</f>
        <v/>
      </c>
      <c r="C22" s="360"/>
      <c r="D22" s="297"/>
      <c r="E22" s="297"/>
      <c r="F22" s="297"/>
      <c r="G22" s="298"/>
      <c r="H22" s="299" t="s">
        <v>6</v>
      </c>
      <c r="I22" s="363" t="str">
        <f>IF(C22&lt;&gt;"",12*C22,"")</f>
        <v/>
      </c>
      <c r="J22" s="309" t="s">
        <v>6</v>
      </c>
      <c r="K22" s="309" t="s">
        <v>6</v>
      </c>
      <c r="L22" s="300"/>
      <c r="M22" s="301"/>
      <c r="N22" s="301"/>
    </row>
    <row r="23" spans="1:18" s="302" customFormat="1" x14ac:dyDescent="0.25">
      <c r="A23" s="348">
        <f>Liste!A41</f>
        <v>2</v>
      </c>
      <c r="B23" s="349" t="str">
        <f>IF(Liste!B41&lt;&gt;"",Liste!B41,"")</f>
        <v/>
      </c>
      <c r="C23" s="360"/>
      <c r="D23" s="297"/>
      <c r="E23" s="297"/>
      <c r="F23" s="297"/>
      <c r="G23" s="298" t="s">
        <v>6</v>
      </c>
      <c r="H23" s="299" t="s">
        <v>6</v>
      </c>
      <c r="I23" s="363" t="s">
        <v>6</v>
      </c>
      <c r="J23" s="309" t="s">
        <v>6</v>
      </c>
      <c r="K23" s="309" t="s">
        <v>6</v>
      </c>
      <c r="L23" s="300"/>
      <c r="M23" s="301"/>
      <c r="N23" s="301"/>
    </row>
    <row r="24" spans="1:18" s="302" customFormat="1" x14ac:dyDescent="0.25">
      <c r="A24" s="348">
        <f>Liste!A42</f>
        <v>3</v>
      </c>
      <c r="B24" s="349" t="str">
        <f>IF(Liste!B42&lt;&gt;"",Liste!B42,"")</f>
        <v/>
      </c>
      <c r="C24" s="360"/>
      <c r="D24" s="297"/>
      <c r="E24" s="297"/>
      <c r="F24" s="297"/>
      <c r="G24" s="298"/>
      <c r="H24" s="299"/>
      <c r="I24" s="363"/>
      <c r="J24" s="309"/>
      <c r="K24" s="309"/>
      <c r="L24" s="300"/>
      <c r="M24" s="301"/>
      <c r="N24" s="301"/>
    </row>
    <row r="25" spans="1:18" s="302" customFormat="1" x14ac:dyDescent="0.25">
      <c r="A25" s="348">
        <f>Liste!A43</f>
        <v>4</v>
      </c>
      <c r="B25" s="349" t="str">
        <f>IF(Liste!B43&lt;&gt;"",Liste!B43,"")</f>
        <v/>
      </c>
      <c r="C25" s="360"/>
      <c r="D25" s="297"/>
      <c r="E25" s="297"/>
      <c r="F25" s="297"/>
      <c r="G25" s="298"/>
      <c r="H25" s="299"/>
      <c r="I25" s="363"/>
      <c r="J25" s="309"/>
      <c r="K25" s="309"/>
      <c r="L25" s="300"/>
      <c r="M25" s="301"/>
      <c r="N25" s="301"/>
    </row>
    <row r="26" spans="1:18" s="302" customFormat="1" x14ac:dyDescent="0.25">
      <c r="A26" s="348">
        <f>Liste!A44</f>
        <v>5</v>
      </c>
      <c r="B26" s="349" t="str">
        <f>IF(Liste!B44&lt;&gt;"",Liste!B44,"")</f>
        <v/>
      </c>
      <c r="C26" s="360"/>
      <c r="D26" s="297"/>
      <c r="E26" s="297"/>
      <c r="F26" s="297"/>
      <c r="G26" s="298"/>
      <c r="H26" s="299"/>
      <c r="I26" s="363"/>
      <c r="J26" s="309"/>
      <c r="K26" s="309"/>
      <c r="L26" s="300"/>
      <c r="M26" s="301"/>
      <c r="N26" s="301"/>
    </row>
    <row r="27" spans="1:18" s="302" customFormat="1" x14ac:dyDescent="0.25">
      <c r="A27" s="348">
        <f>Liste!A45</f>
        <v>6</v>
      </c>
      <c r="B27" s="349" t="str">
        <f>IF(Liste!B45&lt;&gt;"",Liste!B45,"")</f>
        <v/>
      </c>
      <c r="C27" s="360"/>
      <c r="D27" s="297"/>
      <c r="E27" s="297"/>
      <c r="F27" s="297"/>
      <c r="G27" s="298"/>
      <c r="H27" s="299"/>
      <c r="I27" s="363"/>
      <c r="J27" s="309"/>
      <c r="K27" s="309"/>
      <c r="L27" s="300"/>
      <c r="M27" s="301"/>
      <c r="N27" s="301"/>
    </row>
    <row r="28" spans="1:18" s="302" customFormat="1" x14ac:dyDescent="0.25">
      <c r="A28" s="348">
        <f>Liste!A46</f>
        <v>7</v>
      </c>
      <c r="B28" s="349" t="str">
        <f>IF(Liste!B46&lt;&gt;"",Liste!B46,"")</f>
        <v/>
      </c>
      <c r="C28" s="360"/>
      <c r="D28" s="297"/>
      <c r="E28" s="297"/>
      <c r="F28" s="297"/>
      <c r="G28" s="298"/>
      <c r="H28" s="299"/>
      <c r="I28" s="363"/>
      <c r="J28" s="309"/>
      <c r="K28" s="309"/>
      <c r="L28" s="300"/>
      <c r="M28" s="301"/>
      <c r="N28" s="301"/>
    </row>
    <row r="29" spans="1:18" s="302" customFormat="1" x14ac:dyDescent="0.25">
      <c r="A29" s="348">
        <f>Liste!A47</f>
        <v>8</v>
      </c>
      <c r="B29" s="349" t="str">
        <f>IF(Liste!B47&lt;&gt;"",Liste!B47,"")</f>
        <v/>
      </c>
      <c r="C29" s="360"/>
      <c r="D29" s="297"/>
      <c r="E29" s="297"/>
      <c r="F29" s="297"/>
      <c r="G29" s="298"/>
      <c r="H29" s="299"/>
      <c r="I29" s="363"/>
      <c r="J29" s="309"/>
      <c r="K29" s="309"/>
      <c r="L29" s="300"/>
      <c r="M29" s="301"/>
      <c r="N29" s="301"/>
    </row>
    <row r="30" spans="1:18" s="302" customFormat="1" x14ac:dyDescent="0.25">
      <c r="A30" s="348">
        <f>Liste!A48</f>
        <v>9</v>
      </c>
      <c r="B30" s="349" t="str">
        <f>IF(Liste!B48&lt;&gt;"",Liste!B48,"")</f>
        <v/>
      </c>
      <c r="C30" s="360"/>
      <c r="D30" s="297"/>
      <c r="E30" s="297"/>
      <c r="F30" s="297"/>
      <c r="G30" s="298"/>
      <c r="H30" s="299"/>
      <c r="I30" s="363"/>
      <c r="J30" s="309"/>
      <c r="K30" s="309"/>
      <c r="L30" s="300"/>
      <c r="M30" s="301"/>
      <c r="N30" s="301"/>
    </row>
    <row r="31" spans="1:18" s="302" customFormat="1" x14ac:dyDescent="0.25">
      <c r="A31" s="348">
        <f>Liste!A49</f>
        <v>10</v>
      </c>
      <c r="B31" s="349" t="str">
        <f>IF(Liste!B49&lt;&gt;"",Liste!B49,"")</f>
        <v/>
      </c>
      <c r="C31" s="360"/>
      <c r="D31" s="297"/>
      <c r="E31" s="297"/>
      <c r="F31" s="297"/>
      <c r="G31" s="298"/>
      <c r="H31" s="299"/>
      <c r="I31" s="363"/>
      <c r="J31" s="309"/>
      <c r="K31" s="309"/>
      <c r="L31" s="300"/>
      <c r="M31" s="301"/>
      <c r="N31" s="301"/>
    </row>
    <row r="32" spans="1:18" s="302" customFormat="1" x14ac:dyDescent="0.25">
      <c r="A32" s="348">
        <f>Liste!A50</f>
        <v>11</v>
      </c>
      <c r="B32" s="349" t="str">
        <f>IF(Liste!B50&lt;&gt;"",Liste!B50,"")</f>
        <v/>
      </c>
      <c r="C32" s="360"/>
      <c r="D32" s="297"/>
      <c r="E32" s="297"/>
      <c r="F32" s="297"/>
      <c r="G32" s="298"/>
      <c r="H32" s="299"/>
      <c r="I32" s="363"/>
      <c r="J32" s="309"/>
      <c r="K32" s="309"/>
      <c r="L32" s="300"/>
      <c r="M32" s="301"/>
      <c r="N32" s="301"/>
    </row>
    <row r="33" spans="1:14" s="302" customFormat="1" x14ac:dyDescent="0.25">
      <c r="A33" s="348">
        <f>Liste!A51</f>
        <v>12</v>
      </c>
      <c r="B33" s="349" t="str">
        <f>IF(Liste!B51&lt;&gt;"",Liste!B51,"")</f>
        <v/>
      </c>
      <c r="C33" s="360"/>
      <c r="D33" s="297"/>
      <c r="E33" s="297"/>
      <c r="F33" s="297"/>
      <c r="G33" s="298"/>
      <c r="H33" s="299"/>
      <c r="I33" s="363"/>
      <c r="J33" s="309"/>
      <c r="K33" s="309"/>
      <c r="L33" s="300"/>
      <c r="M33" s="301"/>
      <c r="N33" s="301"/>
    </row>
    <row r="34" spans="1:14" s="302" customFormat="1" x14ac:dyDescent="0.25">
      <c r="A34" s="348">
        <f>Liste!A52</f>
        <v>13</v>
      </c>
      <c r="B34" s="349" t="str">
        <f>IF(Liste!B52&lt;&gt;"",Liste!B52,"")</f>
        <v/>
      </c>
      <c r="C34" s="360"/>
      <c r="D34" s="297"/>
      <c r="E34" s="297"/>
      <c r="F34" s="297"/>
      <c r="G34" s="298"/>
      <c r="H34" s="299"/>
      <c r="I34" s="363"/>
      <c r="J34" s="309"/>
      <c r="K34" s="309"/>
      <c r="L34" s="300"/>
      <c r="M34" s="301"/>
      <c r="N34" s="301"/>
    </row>
    <row r="35" spans="1:14" s="302" customFormat="1" x14ac:dyDescent="0.25">
      <c r="A35" s="348">
        <f>Liste!A53</f>
        <v>14</v>
      </c>
      <c r="B35" s="349" t="str">
        <f>IF(Liste!B53&lt;&gt;"",Liste!B53,"")</f>
        <v/>
      </c>
      <c r="C35" s="360"/>
      <c r="D35" s="297"/>
      <c r="E35" s="297"/>
      <c r="F35" s="297"/>
      <c r="G35" s="298"/>
      <c r="H35" s="299"/>
      <c r="I35" s="363"/>
      <c r="J35" s="309"/>
      <c r="K35" s="309"/>
      <c r="L35" s="300"/>
      <c r="M35" s="301"/>
      <c r="N35" s="301"/>
    </row>
    <row r="36" spans="1:14" s="302" customFormat="1" x14ac:dyDescent="0.25">
      <c r="A36" s="348">
        <f>Liste!A54</f>
        <v>15</v>
      </c>
      <c r="B36" s="349" t="str">
        <f>IF(Liste!B54&lt;&gt;"",Liste!B54,"")</f>
        <v/>
      </c>
      <c r="C36" s="360"/>
      <c r="D36" s="297"/>
      <c r="E36" s="297"/>
      <c r="F36" s="297"/>
      <c r="G36" s="298"/>
      <c r="H36" s="299"/>
      <c r="I36" s="363"/>
      <c r="J36" s="309"/>
      <c r="K36" s="309"/>
      <c r="L36" s="300"/>
      <c r="M36" s="301"/>
      <c r="N36" s="301"/>
    </row>
    <row r="37" spans="1:14" s="302" customFormat="1" x14ac:dyDescent="0.25">
      <c r="A37" s="348">
        <f>Liste!A55</f>
        <v>16</v>
      </c>
      <c r="B37" s="349" t="str">
        <f>IF(Liste!B55&lt;&gt;"",Liste!B55,"")</f>
        <v/>
      </c>
      <c r="C37" s="360"/>
      <c r="D37" s="297"/>
      <c r="E37" s="297"/>
      <c r="F37" s="297"/>
      <c r="G37" s="298"/>
      <c r="H37" s="299"/>
      <c r="I37" s="363"/>
      <c r="J37" s="309"/>
      <c r="K37" s="309"/>
      <c r="L37" s="300"/>
      <c r="M37" s="301"/>
      <c r="N37" s="301"/>
    </row>
    <row r="38" spans="1:14" s="302" customFormat="1" x14ac:dyDescent="0.25">
      <c r="A38" s="348">
        <f>Liste!A56</f>
        <v>17</v>
      </c>
      <c r="B38" s="349" t="str">
        <f>IF(Liste!B56&lt;&gt;"",Liste!B56,"")</f>
        <v/>
      </c>
      <c r="C38" s="360"/>
      <c r="D38" s="297"/>
      <c r="E38" s="297"/>
      <c r="F38" s="297"/>
      <c r="G38" s="298"/>
      <c r="H38" s="299"/>
      <c r="I38" s="363"/>
      <c r="J38" s="309"/>
      <c r="K38" s="309"/>
      <c r="L38" s="300"/>
      <c r="M38" s="301"/>
      <c r="N38" s="301"/>
    </row>
    <row r="39" spans="1:14" s="302" customFormat="1" x14ac:dyDescent="0.25">
      <c r="A39" s="348">
        <f>Liste!A57</f>
        <v>18</v>
      </c>
      <c r="B39" s="349" t="str">
        <f>IF(Liste!B57&lt;&gt;"",Liste!B57,"")</f>
        <v/>
      </c>
      <c r="C39" s="360"/>
      <c r="D39" s="297"/>
      <c r="E39" s="297"/>
      <c r="F39" s="297"/>
      <c r="G39" s="298"/>
      <c r="H39" s="299"/>
      <c r="I39" s="363"/>
      <c r="J39" s="309"/>
      <c r="K39" s="309"/>
      <c r="L39" s="300"/>
      <c r="M39" s="301"/>
      <c r="N39" s="301"/>
    </row>
    <row r="40" spans="1:14" s="302" customFormat="1" x14ac:dyDescent="0.25">
      <c r="A40" s="348">
        <f>Liste!A58</f>
        <v>19</v>
      </c>
      <c r="B40" s="349" t="str">
        <f>IF(Liste!B58&lt;&gt;"",Liste!B58,"")</f>
        <v/>
      </c>
      <c r="C40" s="360"/>
      <c r="D40" s="297"/>
      <c r="E40" s="297"/>
      <c r="F40" s="297"/>
      <c r="G40" s="298"/>
      <c r="H40" s="299"/>
      <c r="I40" s="363"/>
      <c r="J40" s="309"/>
      <c r="K40" s="309"/>
      <c r="L40" s="300"/>
      <c r="M40" s="301"/>
      <c r="N40" s="301"/>
    </row>
    <row r="41" spans="1:14" s="302" customFormat="1" x14ac:dyDescent="0.25">
      <c r="A41" s="348">
        <f>Liste!A59</f>
        <v>20</v>
      </c>
      <c r="B41" s="349" t="str">
        <f>IF(Liste!B59&lt;&gt;"",Liste!B59,"")</f>
        <v/>
      </c>
      <c r="C41" s="360"/>
      <c r="D41" s="297"/>
      <c r="E41" s="297"/>
      <c r="F41" s="297"/>
      <c r="G41" s="298"/>
      <c r="H41" s="299"/>
      <c r="I41" s="363"/>
      <c r="J41" s="309"/>
      <c r="K41" s="309"/>
      <c r="L41" s="300"/>
      <c r="M41" s="301"/>
      <c r="N41" s="301"/>
    </row>
    <row r="42" spans="1:14" s="302" customFormat="1" x14ac:dyDescent="0.25">
      <c r="A42" s="348">
        <f>Liste!A60</f>
        <v>21</v>
      </c>
      <c r="B42" s="349" t="str">
        <f>IF(Liste!B60&lt;&gt;"",Liste!B60,"")</f>
        <v/>
      </c>
      <c r="C42" s="360"/>
      <c r="D42" s="297"/>
      <c r="E42" s="297"/>
      <c r="F42" s="297"/>
      <c r="G42" s="298"/>
      <c r="H42" s="299"/>
      <c r="I42" s="363"/>
      <c r="J42" s="309"/>
      <c r="K42" s="309"/>
      <c r="L42" s="300"/>
      <c r="M42" s="301"/>
      <c r="N42" s="301"/>
    </row>
    <row r="43" spans="1:14" s="302" customFormat="1" x14ac:dyDescent="0.25">
      <c r="A43" s="348">
        <f>Liste!A61</f>
        <v>22</v>
      </c>
      <c r="B43" s="349" t="str">
        <f>IF(Liste!B61&lt;&gt;"",Liste!B61,"")</f>
        <v/>
      </c>
      <c r="C43" s="360"/>
      <c r="D43" s="297"/>
      <c r="E43" s="297"/>
      <c r="F43" s="297"/>
      <c r="G43" s="298"/>
      <c r="H43" s="299"/>
      <c r="I43" s="363"/>
      <c r="J43" s="309"/>
      <c r="K43" s="309"/>
      <c r="L43" s="300"/>
      <c r="M43" s="301"/>
      <c r="N43" s="301"/>
    </row>
    <row r="44" spans="1:14" s="302" customFormat="1" x14ac:dyDescent="0.25">
      <c r="A44" s="348">
        <f>Liste!A62</f>
        <v>23</v>
      </c>
      <c r="B44" s="349" t="str">
        <f>IF(Liste!B62&lt;&gt;"",Liste!B62,"")</f>
        <v/>
      </c>
      <c r="C44" s="360"/>
      <c r="D44" s="297"/>
      <c r="E44" s="297"/>
      <c r="F44" s="297"/>
      <c r="G44" s="298"/>
      <c r="H44" s="299"/>
      <c r="I44" s="363"/>
      <c r="J44" s="309"/>
      <c r="K44" s="309"/>
      <c r="L44" s="300"/>
      <c r="M44" s="301"/>
      <c r="N44" s="301"/>
    </row>
    <row r="45" spans="1:14" s="302" customFormat="1" x14ac:dyDescent="0.25">
      <c r="A45" s="348">
        <f>Liste!A63</f>
        <v>24</v>
      </c>
      <c r="B45" s="349" t="str">
        <f>IF(Liste!B63&lt;&gt;"",Liste!B63,"")</f>
        <v/>
      </c>
      <c r="C45" s="360"/>
      <c r="D45" s="297"/>
      <c r="E45" s="297"/>
      <c r="F45" s="297"/>
      <c r="G45" s="298"/>
      <c r="H45" s="299"/>
      <c r="I45" s="363"/>
      <c r="J45" s="309"/>
      <c r="K45" s="309"/>
      <c r="L45" s="300"/>
      <c r="M45" s="301"/>
      <c r="N45" s="301"/>
    </row>
    <row r="46" spans="1:14" s="302" customFormat="1" x14ac:dyDescent="0.25">
      <c r="A46" s="348">
        <f>Liste!A64</f>
        <v>25</v>
      </c>
      <c r="B46" s="349" t="str">
        <f>IF(Liste!B64&lt;&gt;"",Liste!B64,"")</f>
        <v/>
      </c>
      <c r="C46" s="360"/>
      <c r="D46" s="297"/>
      <c r="E46" s="297"/>
      <c r="F46" s="297"/>
      <c r="G46" s="298"/>
      <c r="H46" s="299"/>
      <c r="I46" s="363"/>
      <c r="J46" s="309"/>
      <c r="K46" s="309"/>
      <c r="L46" s="300"/>
      <c r="M46" s="301"/>
      <c r="N46" s="301"/>
    </row>
    <row r="47" spans="1:14" s="302" customFormat="1" x14ac:dyDescent="0.25">
      <c r="A47" s="348">
        <f>Liste!A65</f>
        <v>26</v>
      </c>
      <c r="B47" s="349" t="str">
        <f>IF(Liste!B65&lt;&gt;"",Liste!B65,"")</f>
        <v/>
      </c>
      <c r="C47" s="360"/>
      <c r="D47" s="297"/>
      <c r="E47" s="297"/>
      <c r="F47" s="297"/>
      <c r="G47" s="298"/>
      <c r="H47" s="299"/>
      <c r="I47" s="363"/>
      <c r="J47" s="309"/>
      <c r="K47" s="309"/>
      <c r="L47" s="300"/>
      <c r="M47" s="301"/>
      <c r="N47" s="301"/>
    </row>
    <row r="48" spans="1:14" s="302" customFormat="1" x14ac:dyDescent="0.25">
      <c r="A48" s="348">
        <f>Liste!A66</f>
        <v>27</v>
      </c>
      <c r="B48" s="349" t="str">
        <f>IF(Liste!B66&lt;&gt;"",Liste!B66,"")</f>
        <v/>
      </c>
      <c r="C48" s="360"/>
      <c r="D48" s="297"/>
      <c r="E48" s="297"/>
      <c r="F48" s="297"/>
      <c r="G48" s="298"/>
      <c r="H48" s="299"/>
      <c r="I48" s="363"/>
      <c r="J48" s="309"/>
      <c r="K48" s="309"/>
      <c r="L48" s="300"/>
      <c r="M48" s="301"/>
      <c r="N48" s="301"/>
    </row>
    <row r="49" spans="1:14" s="302" customFormat="1" x14ac:dyDescent="0.25">
      <c r="A49" s="348">
        <f>Liste!A67</f>
        <v>28</v>
      </c>
      <c r="B49" s="349" t="str">
        <f>IF(Liste!B67&lt;&gt;"",Liste!B67,"")</f>
        <v/>
      </c>
      <c r="C49" s="360"/>
      <c r="D49" s="297"/>
      <c r="E49" s="297"/>
      <c r="F49" s="297"/>
      <c r="G49" s="298"/>
      <c r="H49" s="299"/>
      <c r="I49" s="363"/>
      <c r="J49" s="309"/>
      <c r="K49" s="309"/>
      <c r="L49" s="300"/>
      <c r="M49" s="301"/>
      <c r="N49" s="301"/>
    </row>
    <row r="50" spans="1:14" s="302" customFormat="1" x14ac:dyDescent="0.25">
      <c r="A50" s="348">
        <f>Liste!A68</f>
        <v>29</v>
      </c>
      <c r="B50" s="349" t="str">
        <f>IF(Liste!B68&lt;&gt;"",Liste!B68,"")</f>
        <v/>
      </c>
      <c r="C50" s="360"/>
      <c r="D50" s="297"/>
      <c r="E50" s="297"/>
      <c r="F50" s="297"/>
      <c r="G50" s="298"/>
      <c r="H50" s="299"/>
      <c r="I50" s="363"/>
      <c r="J50" s="309"/>
      <c r="K50" s="309"/>
      <c r="L50" s="300"/>
      <c r="M50" s="301"/>
      <c r="N50" s="301"/>
    </row>
    <row r="51" spans="1:14" s="302" customFormat="1" x14ac:dyDescent="0.25">
      <c r="A51" s="348">
        <f>Liste!A69</f>
        <v>30</v>
      </c>
      <c r="B51" s="349" t="str">
        <f>IF(Liste!B69&lt;&gt;"",Liste!B69,"")</f>
        <v/>
      </c>
      <c r="C51" s="360"/>
      <c r="D51" s="297"/>
      <c r="E51" s="297"/>
      <c r="F51" s="297"/>
      <c r="G51" s="298"/>
      <c r="H51" s="299"/>
      <c r="I51" s="363"/>
      <c r="J51" s="309"/>
      <c r="K51" s="309"/>
      <c r="L51" s="300"/>
      <c r="M51" s="301"/>
      <c r="N51" s="301"/>
    </row>
    <row r="52" spans="1:14" s="302" customFormat="1" x14ac:dyDescent="0.25">
      <c r="A52" s="348">
        <f>Liste!A70</f>
        <v>31</v>
      </c>
      <c r="B52" s="349" t="str">
        <f>IF(Liste!B70&lt;&gt;"",Liste!B70,"")</f>
        <v/>
      </c>
      <c r="C52" s="360"/>
      <c r="D52" s="297"/>
      <c r="E52" s="297"/>
      <c r="F52" s="297"/>
      <c r="G52" s="298"/>
      <c r="H52" s="299"/>
      <c r="I52" s="363"/>
      <c r="J52" s="309"/>
      <c r="K52" s="309"/>
      <c r="L52" s="300"/>
      <c r="M52" s="301"/>
      <c r="N52" s="301"/>
    </row>
    <row r="53" spans="1:14" s="302" customFormat="1" x14ac:dyDescent="0.25">
      <c r="A53" s="348">
        <f>Liste!A71</f>
        <v>32</v>
      </c>
      <c r="B53" s="349" t="str">
        <f>IF(Liste!B71&lt;&gt;"",Liste!B71,"")</f>
        <v/>
      </c>
      <c r="C53" s="360"/>
      <c r="D53" s="297"/>
      <c r="E53" s="297"/>
      <c r="F53" s="297"/>
      <c r="G53" s="298"/>
      <c r="H53" s="299"/>
      <c r="I53" s="363"/>
      <c r="J53" s="309"/>
      <c r="K53" s="309"/>
      <c r="L53" s="300"/>
      <c r="M53" s="301"/>
      <c r="N53" s="301"/>
    </row>
    <row r="54" spans="1:14" s="302" customFormat="1" x14ac:dyDescent="0.25">
      <c r="A54" s="348">
        <f>Liste!A72</f>
        <v>33</v>
      </c>
      <c r="B54" s="349" t="str">
        <f>IF(Liste!B72&lt;&gt;"",Liste!B72,"")</f>
        <v/>
      </c>
      <c r="C54" s="360"/>
      <c r="D54" s="297"/>
      <c r="E54" s="297"/>
      <c r="F54" s="297"/>
      <c r="G54" s="298"/>
      <c r="H54" s="299"/>
      <c r="I54" s="363"/>
      <c r="J54" s="309"/>
      <c r="K54" s="309"/>
      <c r="L54" s="300"/>
      <c r="M54" s="301"/>
      <c r="N54" s="301"/>
    </row>
    <row r="55" spans="1:14" s="302" customFormat="1" x14ac:dyDescent="0.25">
      <c r="A55" s="348">
        <f>Liste!A73</f>
        <v>34</v>
      </c>
      <c r="B55" s="349" t="str">
        <f>IF(Liste!B73&lt;&gt;"",Liste!B73,"")</f>
        <v/>
      </c>
      <c r="C55" s="360"/>
      <c r="D55" s="297"/>
      <c r="E55" s="297"/>
      <c r="F55" s="297"/>
      <c r="G55" s="298"/>
      <c r="H55" s="299"/>
      <c r="I55" s="363"/>
      <c r="J55" s="309"/>
      <c r="K55" s="309"/>
      <c r="L55" s="300"/>
      <c r="M55" s="301"/>
      <c r="N55" s="301"/>
    </row>
    <row r="56" spans="1:14" s="302" customFormat="1" x14ac:dyDescent="0.25">
      <c r="A56" s="348">
        <f>Liste!A74</f>
        <v>35</v>
      </c>
      <c r="B56" s="349" t="str">
        <f>IF(Liste!B74&lt;&gt;"",Liste!B74,"")</f>
        <v/>
      </c>
      <c r="C56" s="360"/>
      <c r="D56" s="297"/>
      <c r="E56" s="297"/>
      <c r="F56" s="297"/>
      <c r="G56" s="298"/>
      <c r="H56" s="299"/>
      <c r="I56" s="363"/>
      <c r="J56" s="309"/>
      <c r="K56" s="309"/>
      <c r="L56" s="300"/>
      <c r="M56" s="301"/>
      <c r="N56" s="301"/>
    </row>
    <row r="57" spans="1:14" s="302" customFormat="1" x14ac:dyDescent="0.25">
      <c r="A57" s="348">
        <f>Liste!A75</f>
        <v>36</v>
      </c>
      <c r="B57" s="349" t="str">
        <f>IF(Liste!B75&lt;&gt;"",Liste!B75,"")</f>
        <v/>
      </c>
      <c r="C57" s="360"/>
      <c r="D57" s="297"/>
      <c r="E57" s="297"/>
      <c r="F57" s="297"/>
      <c r="G57" s="298"/>
      <c r="H57" s="299"/>
      <c r="I57" s="363"/>
      <c r="J57" s="309"/>
      <c r="K57" s="309"/>
      <c r="L57" s="300"/>
      <c r="M57" s="301"/>
      <c r="N57" s="301"/>
    </row>
    <row r="58" spans="1:14" s="302" customFormat="1" x14ac:dyDescent="0.25">
      <c r="A58" s="348">
        <f>Liste!A76</f>
        <v>37</v>
      </c>
      <c r="B58" s="349" t="str">
        <f>IF(Liste!B76&lt;&gt;"",Liste!B76,"")</f>
        <v/>
      </c>
      <c r="C58" s="360"/>
      <c r="D58" s="297"/>
      <c r="E58" s="297"/>
      <c r="F58" s="297"/>
      <c r="G58" s="298"/>
      <c r="H58" s="299"/>
      <c r="I58" s="363"/>
      <c r="J58" s="309"/>
      <c r="K58" s="309"/>
      <c r="L58" s="300"/>
      <c r="M58" s="301"/>
      <c r="N58" s="301"/>
    </row>
    <row r="59" spans="1:14" s="302" customFormat="1" x14ac:dyDescent="0.25">
      <c r="A59" s="348">
        <f>Liste!A77</f>
        <v>38</v>
      </c>
      <c r="B59" s="349" t="str">
        <f>IF(Liste!B77&lt;&gt;"",Liste!B77,"")</f>
        <v/>
      </c>
      <c r="C59" s="360"/>
      <c r="D59" s="297"/>
      <c r="E59" s="297"/>
      <c r="F59" s="297"/>
      <c r="G59" s="298"/>
      <c r="H59" s="299"/>
      <c r="I59" s="363"/>
      <c r="J59" s="309"/>
      <c r="K59" s="309"/>
      <c r="L59" s="300"/>
      <c r="M59" s="301"/>
      <c r="N59" s="301"/>
    </row>
    <row r="60" spans="1:14" s="302" customFormat="1" x14ac:dyDescent="0.25">
      <c r="A60" s="348">
        <f>Liste!A78</f>
        <v>39</v>
      </c>
      <c r="B60" s="349" t="str">
        <f>IF(Liste!B78&lt;&gt;"",Liste!B78,"")</f>
        <v/>
      </c>
      <c r="C60" s="360"/>
      <c r="D60" s="297"/>
      <c r="E60" s="297"/>
      <c r="F60" s="297"/>
      <c r="G60" s="298"/>
      <c r="H60" s="299"/>
      <c r="I60" s="363"/>
      <c r="J60" s="309"/>
      <c r="K60" s="309"/>
      <c r="L60" s="300"/>
      <c r="M60" s="301"/>
      <c r="N60" s="301"/>
    </row>
    <row r="61" spans="1:14" s="302" customFormat="1" x14ac:dyDescent="0.25">
      <c r="A61" s="348">
        <f>Liste!A79</f>
        <v>40</v>
      </c>
      <c r="B61" s="349" t="str">
        <f>IF(Liste!B79&lt;&gt;"",Liste!B79,"")</f>
        <v/>
      </c>
      <c r="C61" s="360"/>
      <c r="D61" s="297"/>
      <c r="E61" s="297"/>
      <c r="F61" s="297"/>
      <c r="G61" s="298"/>
      <c r="H61" s="299"/>
      <c r="I61" s="363"/>
      <c r="J61" s="309"/>
      <c r="K61" s="309"/>
      <c r="L61" s="300"/>
      <c r="M61" s="301"/>
      <c r="N61" s="301"/>
    </row>
    <row r="62" spans="1:14" s="302" customFormat="1" x14ac:dyDescent="0.25">
      <c r="A62" s="348">
        <f>Liste!A80</f>
        <v>41</v>
      </c>
      <c r="B62" s="349" t="str">
        <f>IF(Liste!B80&lt;&gt;"",Liste!B80,"")</f>
        <v/>
      </c>
      <c r="C62" s="360"/>
      <c r="D62" s="297"/>
      <c r="E62" s="297"/>
      <c r="F62" s="297"/>
      <c r="G62" s="298"/>
      <c r="H62" s="299"/>
      <c r="I62" s="363"/>
      <c r="J62" s="309"/>
      <c r="K62" s="309"/>
      <c r="L62" s="300"/>
      <c r="M62" s="301"/>
      <c r="N62" s="301"/>
    </row>
    <row r="63" spans="1:14" s="302" customFormat="1" x14ac:dyDescent="0.25">
      <c r="A63" s="348">
        <f>Liste!A81</f>
        <v>42</v>
      </c>
      <c r="B63" s="349" t="str">
        <f>IF(Liste!B81&lt;&gt;"",Liste!B81,"")</f>
        <v/>
      </c>
      <c r="C63" s="360"/>
      <c r="D63" s="297"/>
      <c r="E63" s="297"/>
      <c r="F63" s="297"/>
      <c r="G63" s="298"/>
      <c r="H63" s="299"/>
      <c r="I63" s="363"/>
      <c r="J63" s="309"/>
      <c r="K63" s="309"/>
      <c r="L63" s="300"/>
      <c r="M63" s="301"/>
      <c r="N63" s="301"/>
    </row>
    <row r="64" spans="1:14" s="302" customFormat="1" x14ac:dyDescent="0.25">
      <c r="A64" s="348">
        <f>Liste!A82</f>
        <v>43</v>
      </c>
      <c r="B64" s="349" t="str">
        <f>IF(Liste!B82&lt;&gt;"",Liste!B82,"")</f>
        <v/>
      </c>
      <c r="C64" s="360"/>
      <c r="D64" s="297"/>
      <c r="E64" s="297"/>
      <c r="F64" s="297"/>
      <c r="G64" s="298"/>
      <c r="H64" s="299"/>
      <c r="I64" s="363"/>
      <c r="J64" s="309"/>
      <c r="K64" s="309"/>
      <c r="L64" s="300"/>
      <c r="M64" s="301"/>
      <c r="N64" s="301"/>
    </row>
    <row r="65" spans="1:14" s="302" customFormat="1" x14ac:dyDescent="0.25">
      <c r="A65" s="348">
        <f>Liste!A83</f>
        <v>44</v>
      </c>
      <c r="B65" s="349" t="str">
        <f>IF(Liste!B83&lt;&gt;"",Liste!B83,"")</f>
        <v/>
      </c>
      <c r="C65" s="360"/>
      <c r="D65" s="297"/>
      <c r="E65" s="297"/>
      <c r="F65" s="297"/>
      <c r="G65" s="298"/>
      <c r="H65" s="299"/>
      <c r="I65" s="363"/>
      <c r="J65" s="309"/>
      <c r="K65" s="309"/>
      <c r="L65" s="300"/>
      <c r="M65" s="301"/>
      <c r="N65" s="301"/>
    </row>
    <row r="66" spans="1:14" s="302" customFormat="1" x14ac:dyDescent="0.25">
      <c r="A66" s="348">
        <f>Liste!A84</f>
        <v>45</v>
      </c>
      <c r="B66" s="349" t="str">
        <f>IF(Liste!B84&lt;&gt;"",Liste!B84,"")</f>
        <v/>
      </c>
      <c r="C66" s="360"/>
      <c r="D66" s="297"/>
      <c r="E66" s="297"/>
      <c r="F66" s="297"/>
      <c r="G66" s="298"/>
      <c r="H66" s="299"/>
      <c r="I66" s="363"/>
      <c r="J66" s="309"/>
      <c r="K66" s="309"/>
      <c r="L66" s="300"/>
      <c r="M66" s="301"/>
      <c r="N66" s="301"/>
    </row>
    <row r="67" spans="1:14" s="302" customFormat="1" x14ac:dyDescent="0.25">
      <c r="A67" s="348">
        <f>Liste!A85</f>
        <v>46</v>
      </c>
      <c r="B67" s="349" t="str">
        <f>IF(Liste!B85&lt;&gt;"",Liste!B85,"")</f>
        <v/>
      </c>
      <c r="C67" s="360"/>
      <c r="D67" s="297"/>
      <c r="E67" s="297"/>
      <c r="F67" s="297"/>
      <c r="G67" s="298"/>
      <c r="H67" s="299"/>
      <c r="I67" s="363"/>
      <c r="J67" s="309"/>
      <c r="K67" s="309"/>
      <c r="L67" s="300"/>
      <c r="M67" s="301"/>
      <c r="N67" s="301"/>
    </row>
    <row r="68" spans="1:14" s="302" customFormat="1" x14ac:dyDescent="0.25">
      <c r="A68" s="348">
        <f>Liste!A86</f>
        <v>47</v>
      </c>
      <c r="B68" s="349" t="str">
        <f>IF(Liste!B86&lt;&gt;"",Liste!B86,"")</f>
        <v/>
      </c>
      <c r="C68" s="360"/>
      <c r="D68" s="297"/>
      <c r="E68" s="297"/>
      <c r="F68" s="297"/>
      <c r="G68" s="298"/>
      <c r="H68" s="299"/>
      <c r="I68" s="363"/>
      <c r="J68" s="309"/>
      <c r="K68" s="309"/>
      <c r="L68" s="300"/>
      <c r="M68" s="301"/>
      <c r="N68" s="301"/>
    </row>
    <row r="69" spans="1:14" s="302" customFormat="1" x14ac:dyDescent="0.25">
      <c r="A69" s="348">
        <f>Liste!A87</f>
        <v>48</v>
      </c>
      <c r="B69" s="349" t="str">
        <f>IF(Liste!B87&lt;&gt;"",Liste!B87,"")</f>
        <v/>
      </c>
      <c r="C69" s="360"/>
      <c r="D69" s="297"/>
      <c r="E69" s="297"/>
      <c r="F69" s="297"/>
      <c r="G69" s="298"/>
      <c r="H69" s="299"/>
      <c r="I69" s="363"/>
      <c r="J69" s="309"/>
      <c r="K69" s="309"/>
      <c r="L69" s="300"/>
      <c r="M69" s="301"/>
      <c r="N69" s="301"/>
    </row>
    <row r="70" spans="1:14" s="302" customFormat="1" x14ac:dyDescent="0.25">
      <c r="A70" s="348">
        <f>Liste!A88</f>
        <v>49</v>
      </c>
      <c r="B70" s="349" t="str">
        <f>IF(Liste!B88&lt;&gt;"",Liste!B88,"")</f>
        <v/>
      </c>
      <c r="C70" s="360"/>
      <c r="D70" s="297"/>
      <c r="E70" s="297"/>
      <c r="F70" s="297"/>
      <c r="G70" s="298"/>
      <c r="H70" s="299"/>
      <c r="I70" s="363"/>
      <c r="J70" s="309"/>
      <c r="K70" s="309"/>
      <c r="L70" s="300"/>
      <c r="M70" s="301"/>
      <c r="N70" s="301"/>
    </row>
    <row r="71" spans="1:14" s="302" customFormat="1" x14ac:dyDescent="0.25">
      <c r="A71" s="348">
        <f>Liste!A89</f>
        <v>50</v>
      </c>
      <c r="B71" s="349" t="str">
        <f>IF(Liste!B89&lt;&gt;"",Liste!B89,"")</f>
        <v/>
      </c>
      <c r="C71" s="360"/>
      <c r="D71" s="297"/>
      <c r="E71" s="297"/>
      <c r="F71" s="297"/>
      <c r="G71" s="298"/>
      <c r="H71" s="299"/>
      <c r="I71" s="363"/>
      <c r="J71" s="309"/>
      <c r="K71" s="309"/>
      <c r="L71" s="300"/>
      <c r="M71" s="301"/>
      <c r="N71" s="301"/>
    </row>
    <row r="72" spans="1:14" s="302" customFormat="1" x14ac:dyDescent="0.25">
      <c r="A72" s="348">
        <f>Liste!A90</f>
        <v>51</v>
      </c>
      <c r="B72" s="349" t="str">
        <f>IF(Liste!B90&lt;&gt;"",Liste!B90,"")</f>
        <v/>
      </c>
      <c r="C72" s="360"/>
      <c r="D72" s="297"/>
      <c r="E72" s="297"/>
      <c r="F72" s="297"/>
      <c r="G72" s="298"/>
      <c r="H72" s="299"/>
      <c r="I72" s="363"/>
      <c r="J72" s="309"/>
      <c r="K72" s="309"/>
      <c r="L72" s="300"/>
      <c r="M72" s="301"/>
      <c r="N72" s="301"/>
    </row>
    <row r="73" spans="1:14" s="302" customFormat="1" x14ac:dyDescent="0.25">
      <c r="A73" s="348">
        <f>Liste!A91</f>
        <v>52</v>
      </c>
      <c r="B73" s="349" t="str">
        <f>IF(Liste!B91&lt;&gt;"",Liste!B91,"")</f>
        <v/>
      </c>
      <c r="C73" s="360"/>
      <c r="D73" s="297"/>
      <c r="E73" s="297"/>
      <c r="F73" s="297"/>
      <c r="G73" s="298"/>
      <c r="H73" s="299"/>
      <c r="I73" s="363"/>
      <c r="J73" s="309"/>
      <c r="K73" s="309"/>
      <c r="L73" s="300"/>
      <c r="M73" s="301"/>
      <c r="N73" s="301"/>
    </row>
    <row r="74" spans="1:14" s="302" customFormat="1" x14ac:dyDescent="0.25">
      <c r="A74" s="348">
        <f>Liste!A92</f>
        <v>53</v>
      </c>
      <c r="B74" s="349" t="str">
        <f>IF(Liste!B92&lt;&gt;"",Liste!B92,"")</f>
        <v/>
      </c>
      <c r="C74" s="360"/>
      <c r="D74" s="297"/>
      <c r="E74" s="297"/>
      <c r="F74" s="297"/>
      <c r="G74" s="298"/>
      <c r="H74" s="299"/>
      <c r="I74" s="363"/>
      <c r="J74" s="309"/>
      <c r="K74" s="309"/>
      <c r="L74" s="300"/>
      <c r="M74" s="301"/>
      <c r="N74" s="301"/>
    </row>
    <row r="75" spans="1:14" s="302" customFormat="1" x14ac:dyDescent="0.25">
      <c r="A75" s="348">
        <f>Liste!A93</f>
        <v>54</v>
      </c>
      <c r="B75" s="349" t="str">
        <f>IF(Liste!B93&lt;&gt;"",Liste!B93,"")</f>
        <v/>
      </c>
      <c r="C75" s="360"/>
      <c r="D75" s="297"/>
      <c r="E75" s="297"/>
      <c r="F75" s="297"/>
      <c r="G75" s="298"/>
      <c r="H75" s="299"/>
      <c r="I75" s="363"/>
      <c r="J75" s="309"/>
      <c r="K75" s="309"/>
      <c r="L75" s="300"/>
      <c r="M75" s="301"/>
      <c r="N75" s="301"/>
    </row>
    <row r="76" spans="1:14" s="302" customFormat="1" x14ac:dyDescent="0.25">
      <c r="A76" s="348">
        <f>Liste!A94</f>
        <v>55</v>
      </c>
      <c r="B76" s="349" t="str">
        <f>IF(Liste!B94&lt;&gt;"",Liste!B94,"")</f>
        <v/>
      </c>
      <c r="C76" s="360"/>
      <c r="D76" s="297"/>
      <c r="E76" s="297"/>
      <c r="F76" s="297"/>
      <c r="G76" s="298"/>
      <c r="H76" s="299"/>
      <c r="I76" s="363"/>
      <c r="J76" s="309"/>
      <c r="K76" s="309"/>
      <c r="L76" s="300"/>
      <c r="M76" s="301"/>
      <c r="N76" s="301"/>
    </row>
    <row r="77" spans="1:14" s="302" customFormat="1" x14ac:dyDescent="0.25">
      <c r="A77" s="348">
        <f>Liste!A95</f>
        <v>56</v>
      </c>
      <c r="B77" s="349" t="str">
        <f>IF(Liste!B95&lt;&gt;"",Liste!B95,"")</f>
        <v/>
      </c>
      <c r="C77" s="360"/>
      <c r="D77" s="297"/>
      <c r="E77" s="297"/>
      <c r="F77" s="297"/>
      <c r="G77" s="298"/>
      <c r="H77" s="299"/>
      <c r="I77" s="363"/>
      <c r="J77" s="309"/>
      <c r="K77" s="309"/>
      <c r="L77" s="300"/>
      <c r="M77" s="301"/>
      <c r="N77" s="301"/>
    </row>
    <row r="78" spans="1:14" s="302" customFormat="1" x14ac:dyDescent="0.25">
      <c r="A78" s="348">
        <f>Liste!A96</f>
        <v>57</v>
      </c>
      <c r="B78" s="349" t="str">
        <f>IF(Liste!B96&lt;&gt;"",Liste!B96,"")</f>
        <v/>
      </c>
      <c r="C78" s="360"/>
      <c r="D78" s="297"/>
      <c r="E78" s="297"/>
      <c r="F78" s="297"/>
      <c r="G78" s="298"/>
      <c r="H78" s="299"/>
      <c r="I78" s="363"/>
      <c r="J78" s="309"/>
      <c r="K78" s="309"/>
      <c r="L78" s="300"/>
      <c r="M78" s="301"/>
      <c r="N78" s="301"/>
    </row>
    <row r="79" spans="1:14" s="302" customFormat="1" x14ac:dyDescent="0.25">
      <c r="A79" s="348">
        <f>Liste!A97</f>
        <v>58</v>
      </c>
      <c r="B79" s="349" t="str">
        <f>IF(Liste!B97&lt;&gt;"",Liste!B97,"")</f>
        <v/>
      </c>
      <c r="C79" s="360"/>
      <c r="D79" s="297"/>
      <c r="E79" s="297"/>
      <c r="F79" s="297"/>
      <c r="G79" s="298"/>
      <c r="H79" s="299"/>
      <c r="I79" s="363"/>
      <c r="J79" s="309"/>
      <c r="K79" s="309"/>
      <c r="L79" s="300"/>
      <c r="M79" s="301"/>
      <c r="N79" s="301"/>
    </row>
    <row r="80" spans="1:14" s="302" customFormat="1" x14ac:dyDescent="0.25">
      <c r="A80" s="348">
        <f>Liste!A98</f>
        <v>59</v>
      </c>
      <c r="B80" s="349" t="str">
        <f>IF(Liste!B98&lt;&gt;"",Liste!B98,"")</f>
        <v/>
      </c>
      <c r="C80" s="360"/>
      <c r="D80" s="297"/>
      <c r="E80" s="297"/>
      <c r="F80" s="297"/>
      <c r="G80" s="298"/>
      <c r="H80" s="299"/>
      <c r="I80" s="363"/>
      <c r="J80" s="309"/>
      <c r="K80" s="309"/>
      <c r="L80" s="300"/>
      <c r="M80" s="301"/>
      <c r="N80" s="301"/>
    </row>
    <row r="81" spans="1:14" s="302" customFormat="1" x14ac:dyDescent="0.25">
      <c r="A81" s="348">
        <f>Liste!A99</f>
        <v>60</v>
      </c>
      <c r="B81" s="349" t="str">
        <f>IF(Liste!B99&lt;&gt;"",Liste!B99,"")</f>
        <v/>
      </c>
      <c r="C81" s="360"/>
      <c r="D81" s="297"/>
      <c r="E81" s="297"/>
      <c r="F81" s="297"/>
      <c r="G81" s="298"/>
      <c r="H81" s="299"/>
      <c r="I81" s="363"/>
      <c r="J81" s="309"/>
      <c r="K81" s="309"/>
      <c r="L81" s="300"/>
      <c r="M81" s="301"/>
      <c r="N81" s="301"/>
    </row>
    <row r="82" spans="1:14" s="302" customFormat="1" x14ac:dyDescent="0.25">
      <c r="A82" s="348">
        <f>Liste!A100</f>
        <v>61</v>
      </c>
      <c r="B82" s="349" t="str">
        <f>IF(Liste!B100&lt;&gt;"",Liste!B100,"")</f>
        <v/>
      </c>
      <c r="C82" s="360"/>
      <c r="D82" s="297"/>
      <c r="E82" s="297"/>
      <c r="F82" s="297"/>
      <c r="G82" s="298"/>
      <c r="H82" s="299"/>
      <c r="I82" s="363"/>
      <c r="J82" s="309"/>
      <c r="K82" s="309"/>
      <c r="L82" s="300"/>
      <c r="M82" s="301"/>
      <c r="N82" s="301"/>
    </row>
    <row r="83" spans="1:14" s="302" customFormat="1" x14ac:dyDescent="0.25">
      <c r="A83" s="348">
        <f>Liste!A101</f>
        <v>62</v>
      </c>
      <c r="B83" s="349" t="str">
        <f>IF(Liste!B101&lt;&gt;"",Liste!B101,"")</f>
        <v/>
      </c>
      <c r="C83" s="360"/>
      <c r="D83" s="297"/>
      <c r="E83" s="297"/>
      <c r="F83" s="297"/>
      <c r="G83" s="298"/>
      <c r="H83" s="299"/>
      <c r="I83" s="363"/>
      <c r="J83" s="309"/>
      <c r="K83" s="309"/>
      <c r="L83" s="300"/>
      <c r="M83" s="301"/>
      <c r="N83" s="301"/>
    </row>
    <row r="84" spans="1:14" s="302" customFormat="1" x14ac:dyDescent="0.25">
      <c r="A84" s="348">
        <f>Liste!A102</f>
        <v>63</v>
      </c>
      <c r="B84" s="349" t="str">
        <f>IF(Liste!B102&lt;&gt;"",Liste!B102,"")</f>
        <v/>
      </c>
      <c r="C84" s="360"/>
      <c r="D84" s="297"/>
      <c r="E84" s="297"/>
      <c r="F84" s="297"/>
      <c r="G84" s="298"/>
      <c r="H84" s="299"/>
      <c r="I84" s="363"/>
      <c r="J84" s="309"/>
      <c r="K84" s="309"/>
      <c r="L84" s="300"/>
      <c r="M84" s="301"/>
      <c r="N84" s="301"/>
    </row>
    <row r="85" spans="1:14" s="302" customFormat="1" x14ac:dyDescent="0.25">
      <c r="A85" s="348">
        <f>Liste!A103</f>
        <v>64</v>
      </c>
      <c r="B85" s="349" t="str">
        <f>IF(Liste!B103&lt;&gt;"",Liste!B103,"")</f>
        <v/>
      </c>
      <c r="C85" s="360"/>
      <c r="D85" s="297"/>
      <c r="E85" s="297"/>
      <c r="F85" s="297"/>
      <c r="G85" s="298"/>
      <c r="H85" s="299"/>
      <c r="I85" s="363"/>
      <c r="J85" s="309"/>
      <c r="K85" s="309"/>
      <c r="L85" s="300"/>
      <c r="M85" s="301"/>
      <c r="N85" s="301"/>
    </row>
    <row r="86" spans="1:14" s="302" customFormat="1" x14ac:dyDescent="0.25">
      <c r="A86" s="348">
        <f>Liste!A104</f>
        <v>65</v>
      </c>
      <c r="B86" s="349" t="str">
        <f>IF(Liste!B104&lt;&gt;"",Liste!B104,"")</f>
        <v/>
      </c>
      <c r="C86" s="360"/>
      <c r="D86" s="297"/>
      <c r="E86" s="297"/>
      <c r="F86" s="297"/>
      <c r="G86" s="298"/>
      <c r="H86" s="299"/>
      <c r="I86" s="363"/>
      <c r="J86" s="309"/>
      <c r="K86" s="309"/>
      <c r="L86" s="300"/>
      <c r="M86" s="301"/>
      <c r="N86" s="301"/>
    </row>
    <row r="87" spans="1:14" s="302" customFormat="1" x14ac:dyDescent="0.25">
      <c r="A87" s="348">
        <f>Liste!A105</f>
        <v>66</v>
      </c>
      <c r="B87" s="349" t="str">
        <f>IF(Liste!B105&lt;&gt;"",Liste!B105,"")</f>
        <v/>
      </c>
      <c r="C87" s="360"/>
      <c r="D87" s="297"/>
      <c r="E87" s="297"/>
      <c r="F87" s="297"/>
      <c r="G87" s="298"/>
      <c r="H87" s="299"/>
      <c r="I87" s="363"/>
      <c r="J87" s="309"/>
      <c r="K87" s="309"/>
      <c r="L87" s="300"/>
      <c r="M87" s="301"/>
      <c r="N87" s="301"/>
    </row>
    <row r="88" spans="1:14" s="302" customFormat="1" x14ac:dyDescent="0.25">
      <c r="A88" s="348">
        <f>Liste!A106</f>
        <v>67</v>
      </c>
      <c r="B88" s="349" t="str">
        <f>IF(Liste!B106&lt;&gt;"",Liste!B106,"")</f>
        <v/>
      </c>
      <c r="C88" s="360"/>
      <c r="D88" s="297"/>
      <c r="E88" s="297"/>
      <c r="F88" s="297"/>
      <c r="G88" s="298"/>
      <c r="H88" s="299"/>
      <c r="I88" s="363"/>
      <c r="J88" s="309"/>
      <c r="K88" s="309"/>
      <c r="L88" s="300"/>
      <c r="M88" s="301"/>
      <c r="N88" s="301"/>
    </row>
    <row r="89" spans="1:14" s="302" customFormat="1" x14ac:dyDescent="0.25">
      <c r="A89" s="348">
        <f>Liste!A107</f>
        <v>68</v>
      </c>
      <c r="B89" s="349" t="str">
        <f>IF(Liste!B107&lt;&gt;"",Liste!B107,"")</f>
        <v/>
      </c>
      <c r="C89" s="360"/>
      <c r="D89" s="297"/>
      <c r="E89" s="297"/>
      <c r="F89" s="297"/>
      <c r="G89" s="298"/>
      <c r="H89" s="299"/>
      <c r="I89" s="363"/>
      <c r="J89" s="309"/>
      <c r="K89" s="309"/>
      <c r="L89" s="300"/>
      <c r="M89" s="301"/>
      <c r="N89" s="301"/>
    </row>
    <row r="90" spans="1:14" s="302" customFormat="1" x14ac:dyDescent="0.25">
      <c r="A90" s="348">
        <f>Liste!A108</f>
        <v>69</v>
      </c>
      <c r="B90" s="349" t="str">
        <f>IF(Liste!B108&lt;&gt;"",Liste!B108,"")</f>
        <v/>
      </c>
      <c r="C90" s="360"/>
      <c r="D90" s="297"/>
      <c r="E90" s="297"/>
      <c r="F90" s="297"/>
      <c r="G90" s="298"/>
      <c r="H90" s="299"/>
      <c r="I90" s="363"/>
      <c r="J90" s="309"/>
      <c r="K90" s="309"/>
      <c r="L90" s="300"/>
      <c r="M90" s="301"/>
      <c r="N90" s="301"/>
    </row>
    <row r="91" spans="1:14" s="302" customFormat="1" x14ac:dyDescent="0.25">
      <c r="A91" s="348">
        <f>Liste!A109</f>
        <v>70</v>
      </c>
      <c r="B91" s="349" t="str">
        <f>IF(Liste!B109&lt;&gt;"",Liste!B109,"")</f>
        <v/>
      </c>
      <c r="C91" s="360"/>
      <c r="D91" s="297"/>
      <c r="E91" s="297"/>
      <c r="F91" s="297"/>
      <c r="G91" s="298"/>
      <c r="H91" s="299"/>
      <c r="I91" s="363"/>
      <c r="J91" s="309"/>
      <c r="K91" s="309"/>
      <c r="L91" s="300"/>
      <c r="M91" s="301"/>
      <c r="N91" s="301"/>
    </row>
    <row r="92" spans="1:14" s="302" customFormat="1" x14ac:dyDescent="0.25">
      <c r="A92" s="348">
        <f>Liste!A110</f>
        <v>71</v>
      </c>
      <c r="B92" s="349" t="str">
        <f>IF(Liste!B110&lt;&gt;"",Liste!B110,"")</f>
        <v/>
      </c>
      <c r="C92" s="360"/>
      <c r="D92" s="297"/>
      <c r="E92" s="297"/>
      <c r="F92" s="297"/>
      <c r="G92" s="298"/>
      <c r="H92" s="299"/>
      <c r="I92" s="363"/>
      <c r="J92" s="309"/>
      <c r="K92" s="309"/>
      <c r="L92" s="300"/>
      <c r="M92" s="301"/>
      <c r="N92" s="301"/>
    </row>
    <row r="93" spans="1:14" s="302" customFormat="1" x14ac:dyDescent="0.25">
      <c r="A93" s="348">
        <f>Liste!A111</f>
        <v>72</v>
      </c>
      <c r="B93" s="349" t="str">
        <f>IF(Liste!B111&lt;&gt;"",Liste!B111,"")</f>
        <v/>
      </c>
      <c r="C93" s="360"/>
      <c r="D93" s="297"/>
      <c r="E93" s="297"/>
      <c r="F93" s="297"/>
      <c r="G93" s="298"/>
      <c r="H93" s="299"/>
      <c r="I93" s="363"/>
      <c r="J93" s="309"/>
      <c r="K93" s="309"/>
      <c r="L93" s="300"/>
      <c r="M93" s="301"/>
      <c r="N93" s="301"/>
    </row>
    <row r="94" spans="1:14" s="302" customFormat="1" x14ac:dyDescent="0.25">
      <c r="A94" s="348">
        <f>Liste!A112</f>
        <v>73</v>
      </c>
      <c r="B94" s="349" t="str">
        <f>IF(Liste!B112&lt;&gt;"",Liste!B112,"")</f>
        <v/>
      </c>
      <c r="C94" s="360"/>
      <c r="D94" s="297"/>
      <c r="E94" s="297"/>
      <c r="F94" s="297"/>
      <c r="G94" s="298"/>
      <c r="H94" s="299"/>
      <c r="I94" s="363"/>
      <c r="J94" s="309"/>
      <c r="K94" s="309"/>
      <c r="L94" s="300"/>
      <c r="M94" s="301"/>
      <c r="N94" s="301"/>
    </row>
    <row r="95" spans="1:14" s="302" customFormat="1" x14ac:dyDescent="0.25">
      <c r="A95" s="348">
        <f>Liste!A113</f>
        <v>74</v>
      </c>
      <c r="B95" s="349" t="str">
        <f>IF(Liste!B113&lt;&gt;"",Liste!B113,"")</f>
        <v/>
      </c>
      <c r="C95" s="360"/>
      <c r="D95" s="297"/>
      <c r="E95" s="297"/>
      <c r="F95" s="297"/>
      <c r="G95" s="298"/>
      <c r="H95" s="299"/>
      <c r="I95" s="363"/>
      <c r="J95" s="309"/>
      <c r="K95" s="309"/>
      <c r="L95" s="300"/>
      <c r="M95" s="301"/>
      <c r="N95" s="301"/>
    </row>
    <row r="96" spans="1:14" s="302" customFormat="1" x14ac:dyDescent="0.25">
      <c r="A96" s="348">
        <f>Liste!A114</f>
        <v>75</v>
      </c>
      <c r="B96" s="349" t="str">
        <f>IF(Liste!B114&lt;&gt;"",Liste!B114,"")</f>
        <v/>
      </c>
      <c r="C96" s="360"/>
      <c r="D96" s="297"/>
      <c r="E96" s="297"/>
      <c r="F96" s="297"/>
      <c r="G96" s="298"/>
      <c r="H96" s="299"/>
      <c r="I96" s="363"/>
      <c r="J96" s="309"/>
      <c r="K96" s="309"/>
      <c r="L96" s="300"/>
      <c r="M96" s="301"/>
      <c r="N96" s="301"/>
    </row>
    <row r="97" spans="1:14" s="302" customFormat="1" x14ac:dyDescent="0.25">
      <c r="A97" s="348">
        <f>Liste!A115</f>
        <v>76</v>
      </c>
      <c r="B97" s="349" t="str">
        <f>IF(Liste!B115&lt;&gt;"",Liste!B115,"")</f>
        <v/>
      </c>
      <c r="C97" s="360"/>
      <c r="D97" s="297"/>
      <c r="E97" s="297"/>
      <c r="F97" s="297"/>
      <c r="G97" s="298"/>
      <c r="H97" s="299"/>
      <c r="I97" s="363"/>
      <c r="J97" s="309"/>
      <c r="K97" s="309"/>
      <c r="L97" s="300"/>
      <c r="M97" s="301"/>
      <c r="N97" s="301"/>
    </row>
    <row r="98" spans="1:14" s="302" customFormat="1" x14ac:dyDescent="0.25">
      <c r="A98" s="348">
        <f>Liste!A116</f>
        <v>77</v>
      </c>
      <c r="B98" s="349" t="str">
        <f>IF(Liste!B116&lt;&gt;"",Liste!B116,"")</f>
        <v/>
      </c>
      <c r="C98" s="360"/>
      <c r="D98" s="297"/>
      <c r="E98" s="297"/>
      <c r="F98" s="297"/>
      <c r="G98" s="298"/>
      <c r="H98" s="299"/>
      <c r="I98" s="363"/>
      <c r="J98" s="309"/>
      <c r="K98" s="309"/>
      <c r="L98" s="300"/>
      <c r="M98" s="301"/>
      <c r="N98" s="301"/>
    </row>
    <row r="99" spans="1:14" s="302" customFormat="1" x14ac:dyDescent="0.25">
      <c r="A99" s="348">
        <f>Liste!A117</f>
        <v>78</v>
      </c>
      <c r="B99" s="349" t="str">
        <f>IF(Liste!B117&lt;&gt;"",Liste!B117,"")</f>
        <v/>
      </c>
      <c r="C99" s="360"/>
      <c r="D99" s="297"/>
      <c r="E99" s="297"/>
      <c r="F99" s="297"/>
      <c r="G99" s="298"/>
      <c r="H99" s="299"/>
      <c r="I99" s="363"/>
      <c r="J99" s="309"/>
      <c r="K99" s="309"/>
      <c r="L99" s="300"/>
      <c r="M99" s="301"/>
      <c r="N99" s="301"/>
    </row>
    <row r="100" spans="1:14" s="302" customFormat="1" x14ac:dyDescent="0.25">
      <c r="A100" s="348">
        <f>Liste!A118</f>
        <v>79</v>
      </c>
      <c r="B100" s="349" t="str">
        <f>IF(Liste!B118&lt;&gt;"",Liste!B118,"")</f>
        <v/>
      </c>
      <c r="C100" s="360"/>
      <c r="D100" s="297"/>
      <c r="E100" s="297"/>
      <c r="F100" s="297"/>
      <c r="G100" s="298"/>
      <c r="H100" s="299"/>
      <c r="I100" s="363"/>
      <c r="J100" s="309"/>
      <c r="K100" s="309"/>
      <c r="L100" s="300"/>
      <c r="M100" s="301"/>
      <c r="N100" s="301"/>
    </row>
    <row r="101" spans="1:14" s="302" customFormat="1" x14ac:dyDescent="0.25">
      <c r="A101" s="348">
        <f>Liste!A119</f>
        <v>80</v>
      </c>
      <c r="B101" s="349" t="str">
        <f>IF(Liste!B119&lt;&gt;"",Liste!B119,"")</f>
        <v/>
      </c>
      <c r="C101" s="360"/>
      <c r="D101" s="297"/>
      <c r="E101" s="297"/>
      <c r="F101" s="297"/>
      <c r="G101" s="298"/>
      <c r="H101" s="299"/>
      <c r="I101" s="363"/>
      <c r="J101" s="309"/>
      <c r="K101" s="309"/>
      <c r="L101" s="300"/>
      <c r="M101" s="301"/>
      <c r="N101" s="301"/>
    </row>
    <row r="102" spans="1:14" s="302" customFormat="1" x14ac:dyDescent="0.25">
      <c r="A102" s="348">
        <f>Liste!A120</f>
        <v>81</v>
      </c>
      <c r="B102" s="349" t="str">
        <f>IF(Liste!B120&lt;&gt;"",Liste!B120,"")</f>
        <v/>
      </c>
      <c r="C102" s="360"/>
      <c r="D102" s="297"/>
      <c r="E102" s="297"/>
      <c r="F102" s="297"/>
      <c r="G102" s="298"/>
      <c r="H102" s="299"/>
      <c r="I102" s="363"/>
      <c r="J102" s="309"/>
      <c r="K102" s="309"/>
      <c r="L102" s="300"/>
      <c r="M102" s="301"/>
      <c r="N102" s="301"/>
    </row>
    <row r="103" spans="1:14" s="302" customFormat="1" x14ac:dyDescent="0.25">
      <c r="A103" s="348">
        <f>Liste!A121</f>
        <v>82</v>
      </c>
      <c r="B103" s="349" t="str">
        <f>IF(Liste!B121&lt;&gt;"",Liste!B121,"")</f>
        <v/>
      </c>
      <c r="C103" s="360"/>
      <c r="D103" s="297"/>
      <c r="E103" s="297"/>
      <c r="F103" s="297"/>
      <c r="G103" s="298"/>
      <c r="H103" s="299"/>
      <c r="I103" s="363"/>
      <c r="J103" s="309"/>
      <c r="K103" s="309"/>
      <c r="L103" s="300"/>
      <c r="M103" s="301"/>
      <c r="N103" s="301"/>
    </row>
    <row r="104" spans="1:14" s="302" customFormat="1" x14ac:dyDescent="0.25">
      <c r="A104" s="348">
        <f>Liste!A122</f>
        <v>83</v>
      </c>
      <c r="B104" s="349" t="str">
        <f>IF(Liste!B122&lt;&gt;"",Liste!B122,"")</f>
        <v/>
      </c>
      <c r="C104" s="360"/>
      <c r="D104" s="297"/>
      <c r="E104" s="297"/>
      <c r="F104" s="297"/>
      <c r="G104" s="298"/>
      <c r="H104" s="299"/>
      <c r="I104" s="363"/>
      <c r="J104" s="309"/>
      <c r="K104" s="309"/>
      <c r="L104" s="300"/>
      <c r="M104" s="301"/>
      <c r="N104" s="301"/>
    </row>
    <row r="105" spans="1:14" s="302" customFormat="1" x14ac:dyDescent="0.25">
      <c r="A105" s="348">
        <f>Liste!A123</f>
        <v>84</v>
      </c>
      <c r="B105" s="349" t="str">
        <f>IF(Liste!B123&lt;&gt;"",Liste!B123,"")</f>
        <v/>
      </c>
      <c r="C105" s="360"/>
      <c r="D105" s="297"/>
      <c r="E105" s="297"/>
      <c r="F105" s="297"/>
      <c r="G105" s="298"/>
      <c r="H105" s="299"/>
      <c r="I105" s="363"/>
      <c r="J105" s="309"/>
      <c r="K105" s="309"/>
      <c r="L105" s="300"/>
      <c r="M105" s="301"/>
      <c r="N105" s="301"/>
    </row>
    <row r="106" spans="1:14" s="302" customFormat="1" x14ac:dyDescent="0.25">
      <c r="A106" s="348">
        <f>Liste!A124</f>
        <v>85</v>
      </c>
      <c r="B106" s="349" t="str">
        <f>IF(Liste!B124&lt;&gt;"",Liste!B124,"")</f>
        <v/>
      </c>
      <c r="C106" s="360"/>
      <c r="D106" s="297"/>
      <c r="E106" s="297"/>
      <c r="F106" s="297"/>
      <c r="G106" s="298"/>
      <c r="H106" s="299"/>
      <c r="I106" s="363"/>
      <c r="J106" s="309"/>
      <c r="K106" s="309"/>
      <c r="L106" s="300"/>
      <c r="M106" s="301"/>
      <c r="N106" s="301"/>
    </row>
    <row r="107" spans="1:14" s="302" customFormat="1" x14ac:dyDescent="0.25">
      <c r="A107" s="348">
        <f>Liste!A125</f>
        <v>86</v>
      </c>
      <c r="B107" s="349" t="str">
        <f>IF(Liste!B125&lt;&gt;"",Liste!B125,"")</f>
        <v/>
      </c>
      <c r="C107" s="360"/>
      <c r="D107" s="297"/>
      <c r="E107" s="297"/>
      <c r="F107" s="297"/>
      <c r="G107" s="298"/>
      <c r="H107" s="299"/>
      <c r="I107" s="363"/>
      <c r="J107" s="309"/>
      <c r="K107" s="309"/>
      <c r="L107" s="300"/>
      <c r="M107" s="301"/>
      <c r="N107" s="301"/>
    </row>
    <row r="108" spans="1:14" s="302" customFormat="1" x14ac:dyDescent="0.25">
      <c r="A108" s="348">
        <f>Liste!A126</f>
        <v>87</v>
      </c>
      <c r="B108" s="349" t="str">
        <f>IF(Liste!B126&lt;&gt;"",Liste!B126,"")</f>
        <v/>
      </c>
      <c r="C108" s="360"/>
      <c r="D108" s="297"/>
      <c r="E108" s="297"/>
      <c r="F108" s="297"/>
      <c r="G108" s="298"/>
      <c r="H108" s="299"/>
      <c r="I108" s="363"/>
      <c r="J108" s="309"/>
      <c r="K108" s="309"/>
      <c r="L108" s="300"/>
      <c r="M108" s="301"/>
      <c r="N108" s="301"/>
    </row>
    <row r="109" spans="1:14" s="302" customFormat="1" x14ac:dyDescent="0.25">
      <c r="A109" s="348">
        <f>Liste!A127</f>
        <v>88</v>
      </c>
      <c r="B109" s="349" t="str">
        <f>IF(Liste!B127&lt;&gt;"",Liste!B127,"")</f>
        <v/>
      </c>
      <c r="C109" s="360"/>
      <c r="D109" s="297"/>
      <c r="E109" s="297"/>
      <c r="F109" s="297"/>
      <c r="G109" s="298"/>
      <c r="H109" s="299"/>
      <c r="I109" s="363"/>
      <c r="J109" s="309"/>
      <c r="K109" s="309"/>
      <c r="L109" s="300"/>
      <c r="M109" s="301"/>
      <c r="N109" s="301"/>
    </row>
    <row r="110" spans="1:14" s="302" customFormat="1" x14ac:dyDescent="0.25">
      <c r="A110" s="348">
        <f>Liste!A128</f>
        <v>89</v>
      </c>
      <c r="B110" s="349" t="str">
        <f>IF(Liste!B128&lt;&gt;"",Liste!B128,"")</f>
        <v/>
      </c>
      <c r="C110" s="360"/>
      <c r="D110" s="297"/>
      <c r="E110" s="297"/>
      <c r="F110" s="297"/>
      <c r="G110" s="298"/>
      <c r="H110" s="299"/>
      <c r="I110" s="363"/>
      <c r="J110" s="309"/>
      <c r="K110" s="309"/>
      <c r="L110" s="300"/>
      <c r="M110" s="301"/>
      <c r="N110" s="301"/>
    </row>
    <row r="111" spans="1:14" s="302" customFormat="1" x14ac:dyDescent="0.25">
      <c r="A111" s="348">
        <f>Liste!A129</f>
        <v>90</v>
      </c>
      <c r="B111" s="349" t="str">
        <f>IF(Liste!B129&lt;&gt;"",Liste!B129,"")</f>
        <v/>
      </c>
      <c r="C111" s="360"/>
      <c r="D111" s="297"/>
      <c r="E111" s="297"/>
      <c r="F111" s="297"/>
      <c r="G111" s="298"/>
      <c r="H111" s="299"/>
      <c r="I111" s="363"/>
      <c r="J111" s="309"/>
      <c r="K111" s="309"/>
      <c r="L111" s="300"/>
      <c r="M111" s="301"/>
      <c r="N111" s="301"/>
    </row>
    <row r="112" spans="1:14" s="302" customFormat="1" x14ac:dyDescent="0.25">
      <c r="A112" s="348">
        <f>Liste!A130</f>
        <v>91</v>
      </c>
      <c r="B112" s="349" t="str">
        <f>IF(Liste!B130&lt;&gt;"",Liste!B130,"")</f>
        <v/>
      </c>
      <c r="C112" s="360"/>
      <c r="D112" s="297"/>
      <c r="E112" s="297"/>
      <c r="F112" s="297"/>
      <c r="G112" s="298"/>
      <c r="H112" s="299"/>
      <c r="I112" s="363"/>
      <c r="J112" s="309"/>
      <c r="K112" s="309"/>
      <c r="L112" s="300"/>
      <c r="M112" s="301"/>
      <c r="N112" s="301"/>
    </row>
    <row r="113" spans="1:14" s="302" customFormat="1" x14ac:dyDescent="0.25">
      <c r="A113" s="348">
        <f>Liste!A131</f>
        <v>92</v>
      </c>
      <c r="B113" s="349" t="str">
        <f>IF(Liste!B131&lt;&gt;"",Liste!B131,"")</f>
        <v/>
      </c>
      <c r="C113" s="360"/>
      <c r="D113" s="297"/>
      <c r="E113" s="297"/>
      <c r="F113" s="297"/>
      <c r="G113" s="298"/>
      <c r="H113" s="299"/>
      <c r="I113" s="363"/>
      <c r="J113" s="309"/>
      <c r="K113" s="309"/>
      <c r="L113" s="300"/>
      <c r="M113" s="301"/>
      <c r="N113" s="301"/>
    </row>
    <row r="114" spans="1:14" s="302" customFormat="1" x14ac:dyDescent="0.25">
      <c r="A114" s="348">
        <f>Liste!A132</f>
        <v>93</v>
      </c>
      <c r="B114" s="349" t="str">
        <f>IF(Liste!B132&lt;&gt;"",Liste!B132,"")</f>
        <v/>
      </c>
      <c r="C114" s="360"/>
      <c r="D114" s="297"/>
      <c r="E114" s="297"/>
      <c r="F114" s="297"/>
      <c r="G114" s="298"/>
      <c r="H114" s="299"/>
      <c r="I114" s="363"/>
      <c r="J114" s="309"/>
      <c r="K114" s="309"/>
      <c r="L114" s="300"/>
      <c r="M114" s="301"/>
      <c r="N114" s="301"/>
    </row>
    <row r="115" spans="1:14" s="302" customFormat="1" x14ac:dyDescent="0.25">
      <c r="A115" s="348">
        <f>Liste!A133</f>
        <v>94</v>
      </c>
      <c r="B115" s="349" t="str">
        <f>IF(Liste!B133&lt;&gt;"",Liste!B133,"")</f>
        <v/>
      </c>
      <c r="C115" s="360"/>
      <c r="D115" s="297"/>
      <c r="E115" s="297"/>
      <c r="F115" s="297"/>
      <c r="G115" s="298"/>
      <c r="H115" s="299"/>
      <c r="I115" s="363"/>
      <c r="J115" s="309"/>
      <c r="K115" s="309"/>
      <c r="L115" s="300"/>
      <c r="M115" s="301"/>
      <c r="N115" s="301"/>
    </row>
    <row r="116" spans="1:14" s="302" customFormat="1" x14ac:dyDescent="0.25">
      <c r="A116" s="348">
        <f>Liste!A134</f>
        <v>95</v>
      </c>
      <c r="B116" s="349" t="str">
        <f>IF(Liste!B134&lt;&gt;"",Liste!B134,"")</f>
        <v/>
      </c>
      <c r="C116" s="360"/>
      <c r="D116" s="297"/>
      <c r="E116" s="297"/>
      <c r="F116" s="297"/>
      <c r="G116" s="298"/>
      <c r="H116" s="299"/>
      <c r="I116" s="363"/>
      <c r="J116" s="309"/>
      <c r="K116" s="309"/>
      <c r="L116" s="300"/>
      <c r="M116" s="301"/>
      <c r="N116" s="301"/>
    </row>
    <row r="117" spans="1:14" s="302" customFormat="1" x14ac:dyDescent="0.25">
      <c r="A117" s="348">
        <f>Liste!A135</f>
        <v>96</v>
      </c>
      <c r="B117" s="349" t="str">
        <f>IF(Liste!B135&lt;&gt;"",Liste!B135,"")</f>
        <v/>
      </c>
      <c r="C117" s="360"/>
      <c r="D117" s="297"/>
      <c r="E117" s="297"/>
      <c r="F117" s="297"/>
      <c r="G117" s="298"/>
      <c r="H117" s="299"/>
      <c r="I117" s="363"/>
      <c r="J117" s="309"/>
      <c r="K117" s="309"/>
      <c r="L117" s="300"/>
      <c r="M117" s="301"/>
      <c r="N117" s="301"/>
    </row>
    <row r="118" spans="1:14" s="302" customFormat="1" x14ac:dyDescent="0.25">
      <c r="A118" s="348">
        <f>Liste!A136</f>
        <v>97</v>
      </c>
      <c r="B118" s="349" t="str">
        <f>IF(Liste!B136&lt;&gt;"",Liste!B136,"")</f>
        <v/>
      </c>
      <c r="C118" s="360"/>
      <c r="D118" s="297"/>
      <c r="E118" s="297"/>
      <c r="F118" s="297"/>
      <c r="G118" s="298"/>
      <c r="H118" s="299"/>
      <c r="I118" s="363"/>
      <c r="J118" s="309"/>
      <c r="K118" s="309"/>
      <c r="L118" s="300"/>
      <c r="M118" s="301"/>
      <c r="N118" s="301"/>
    </row>
    <row r="119" spans="1:14" s="302" customFormat="1" x14ac:dyDescent="0.25">
      <c r="A119" s="348">
        <f>Liste!A137</f>
        <v>98</v>
      </c>
      <c r="B119" s="349" t="str">
        <f>IF(Liste!B137&lt;&gt;"",Liste!B137,"")</f>
        <v/>
      </c>
      <c r="C119" s="360"/>
      <c r="D119" s="297"/>
      <c r="E119" s="297"/>
      <c r="F119" s="297"/>
      <c r="G119" s="298"/>
      <c r="H119" s="299"/>
      <c r="I119" s="363"/>
      <c r="J119" s="309"/>
      <c r="K119" s="309"/>
      <c r="L119" s="300"/>
      <c r="M119" s="301"/>
      <c r="N119" s="301"/>
    </row>
    <row r="120" spans="1:14" s="302" customFormat="1" x14ac:dyDescent="0.25">
      <c r="A120" s="348">
        <f>Liste!A138</f>
        <v>99</v>
      </c>
      <c r="B120" s="349" t="str">
        <f>IF(Liste!B138&lt;&gt;"",Liste!B138,"")</f>
        <v/>
      </c>
      <c r="C120" s="360"/>
      <c r="D120" s="297"/>
      <c r="E120" s="297"/>
      <c r="F120" s="297"/>
      <c r="G120" s="298"/>
      <c r="H120" s="299"/>
      <c r="I120" s="363"/>
      <c r="J120" s="309"/>
      <c r="K120" s="309"/>
      <c r="L120" s="300"/>
      <c r="M120" s="301"/>
      <c r="N120" s="301"/>
    </row>
    <row r="121" spans="1:14" s="302" customFormat="1" x14ac:dyDescent="0.25">
      <c r="A121" s="348">
        <f>Liste!A139</f>
        <v>100</v>
      </c>
      <c r="B121" s="349" t="str">
        <f>IF(Liste!B139&lt;&gt;"",Liste!B139,"")</f>
        <v/>
      </c>
      <c r="C121" s="360"/>
      <c r="D121" s="297"/>
      <c r="E121" s="297"/>
      <c r="F121" s="297"/>
      <c r="G121" s="298"/>
      <c r="H121" s="299"/>
      <c r="I121" s="363"/>
      <c r="J121" s="309"/>
      <c r="K121" s="309"/>
      <c r="L121" s="300"/>
      <c r="M121" s="301"/>
      <c r="N121" s="301"/>
    </row>
    <row r="122" spans="1:14" x14ac:dyDescent="0.25">
      <c r="I122" s="361"/>
    </row>
    <row r="123" spans="1:14" x14ac:dyDescent="0.25">
      <c r="I123" s="361"/>
    </row>
    <row r="124" spans="1:14" x14ac:dyDescent="0.25">
      <c r="I124" s="361"/>
    </row>
    <row r="125" spans="1:14" x14ac:dyDescent="0.25">
      <c r="I125" s="361"/>
    </row>
    <row r="126" spans="1:14" x14ac:dyDescent="0.25">
      <c r="I126" s="361"/>
    </row>
    <row r="127" spans="1:14" x14ac:dyDescent="0.25">
      <c r="I127" s="361"/>
    </row>
    <row r="128" spans="1:14" x14ac:dyDescent="0.25">
      <c r="I128" s="361"/>
    </row>
    <row r="129" spans="9:9" x14ac:dyDescent="0.25">
      <c r="I129" s="361"/>
    </row>
    <row r="130" spans="9:9" x14ac:dyDescent="0.25">
      <c r="I130" s="361"/>
    </row>
    <row r="131" spans="9:9" x14ac:dyDescent="0.25">
      <c r="I131" s="361"/>
    </row>
    <row r="132" spans="9:9" x14ac:dyDescent="0.25">
      <c r="I132" s="361"/>
    </row>
    <row r="133" spans="9:9" x14ac:dyDescent="0.25">
      <c r="I133" s="361"/>
    </row>
    <row r="134" spans="9:9" x14ac:dyDescent="0.25">
      <c r="I134" s="361"/>
    </row>
  </sheetData>
  <sheetProtection algorithmName="SHA-512" hashValue="ay8Zx7jYgV6mwVwZECYBjfTgtKLeNHQs74A+jNlUm5z/lS2kQsBRlHBJp4COsSD+d5ujuaT4vPC7hdEj6SNz8w==" saltValue="ZKlMAhKKDfJOnRu2Bcay0Q==" spinCount="100000" sheet="1" insertRows="0" deleteRows="0" selectLockedCells="1" sort="0" autoFilter="0"/>
  <mergeCells count="4">
    <mergeCell ref="A19:A20"/>
    <mergeCell ref="B19:B20"/>
    <mergeCell ref="C19:K19"/>
    <mergeCell ref="G8:I11"/>
  </mergeCells>
  <dataValidations count="4">
    <dataValidation allowBlank="1" showErrorMessage="1" promptTitle="Mein Hinweis" prompt="Was soll hier gesagt werden?" sqref="K1:K2 K7:K10 K12:K17" xr:uid="{0EEDA427-D2DD-447A-AC4D-EF3A7FA264B7}"/>
    <dataValidation type="date" allowBlank="1" showInputMessage="1" showErrorMessage="1" errorTitle="Falsches Datenformat" error="Bitte geben Sie das Datum in der Form TT.MM.JJJJ ein." sqref="J21:K121" xr:uid="{595F07E7-41DB-4015-98DC-61FF2E7D20AD}">
      <formula1>1</formula1>
      <formula2>365245</formula2>
    </dataValidation>
    <dataValidation allowBlank="1" showInputMessage="1" showErrorMessage="1" errorTitle="Falsches Datenformat" error="Bitte hier eine Dezimalzahl (z. B. 1200,50) eingeben." sqref="I21:I121" xr:uid="{0A714B20-F1F5-42B4-8F16-704313DDE46C}"/>
    <dataValidation type="decimal" allowBlank="1" showInputMessage="1" showErrorMessage="1" errorTitle="Falsches Datenformat" error="Bitte hier eine Dezimalzahl (z. B. 1200,50) eingeben." sqref="C21:C121" xr:uid="{C617ACBB-AE8D-4148-96F9-CE781258B202}">
      <formula1>0</formula1>
      <formula2>9999999999</formula2>
    </dataValidation>
  </dataValidations>
  <pageMargins left="0.25" right="0.25" top="0.75" bottom="0.75" header="0.3" footer="0.3"/>
  <pageSetup paperSize="9" scale="64" fitToHeight="0" orientation="portrait" verticalDpi="300" r:id="rId1"/>
  <drawing r:id="rId2"/>
  <extLst>
    <ext xmlns:x14="http://schemas.microsoft.com/office/spreadsheetml/2009/9/main" uri="{CCE6A557-97BC-4b89-ADB6-D9C93CAAB3DF}">
      <x14:dataValidations xmlns:xm="http://schemas.microsoft.com/office/excel/2006/main" count="3">
        <x14:dataValidation type="list" allowBlank="1" errorTitle="Hinweis" error="Nur ein Zeichen (B oder G) eintragen!" xr:uid="{26D7EF76-B88C-4E94-BFB5-7675145F68B4}">
          <x14:formula1>
            <xm:f>'Vorgaben Dropdown'!$U$4:$U$6</xm:f>
          </x14:formula1>
          <xm:sqref>G21:G121</xm:sqref>
        </x14:dataValidation>
        <x14:dataValidation type="list" allowBlank="1" showInputMessage="1" showErrorMessage="1" xr:uid="{5900ABD2-A913-4ACF-B287-30F68055DA95}">
          <x14:formula1>
            <xm:f>'Vorgaben Dropdown'!$O$4:$O$7</xm:f>
          </x14:formula1>
          <xm:sqref>E21:E121</xm:sqref>
        </x14:dataValidation>
        <x14:dataValidation type="list" allowBlank="1" showInputMessage="1" showErrorMessage="1" xr:uid="{6E839805-872D-46A8-BCF7-95A7A796C246}">
          <x14:formula1>
            <xm:f>'Vorgaben Dropdown'!$N$4</xm:f>
          </x14:formula1>
          <xm:sqref>D21:D121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X33"/>
  <sheetViews>
    <sheetView topLeftCell="O1" workbookViewId="0">
      <selection activeCell="X19" sqref="X19"/>
    </sheetView>
  </sheetViews>
  <sheetFormatPr baseColWidth="10" defaultRowHeight="15" x14ac:dyDescent="0.25"/>
  <cols>
    <col min="1" max="1" width="36.5703125" bestFit="1" customWidth="1"/>
    <col min="2" max="2" width="44" customWidth="1"/>
    <col min="3" max="3" width="20.28515625" bestFit="1" customWidth="1"/>
    <col min="7" max="7" width="18" bestFit="1" customWidth="1"/>
    <col min="8" max="8" width="25.5703125" bestFit="1" customWidth="1"/>
    <col min="9" max="9" width="17.5703125" bestFit="1" customWidth="1"/>
    <col min="10" max="10" width="31" customWidth="1"/>
    <col min="11" max="11" width="17.140625" customWidth="1"/>
    <col min="12" max="13" width="22.5703125" customWidth="1"/>
    <col min="14" max="14" width="15.140625" bestFit="1" customWidth="1"/>
    <col min="15" max="15" width="18.28515625" bestFit="1" customWidth="1"/>
    <col min="21" max="21" width="19.28515625" customWidth="1"/>
    <col min="22" max="22" width="31" bestFit="1" customWidth="1"/>
    <col min="23" max="23" width="33.28515625" bestFit="1" customWidth="1"/>
    <col min="24" max="24" width="17" customWidth="1"/>
  </cols>
  <sheetData>
    <row r="1" spans="1:24" x14ac:dyDescent="0.25">
      <c r="A1" t="s">
        <v>23</v>
      </c>
    </row>
    <row r="3" spans="1:24" x14ac:dyDescent="0.25">
      <c r="A3" s="3" t="s">
        <v>51</v>
      </c>
      <c r="B3" s="3" t="s">
        <v>409</v>
      </c>
      <c r="C3" s="3" t="s">
        <v>582</v>
      </c>
      <c r="D3" s="3" t="s">
        <v>37</v>
      </c>
      <c r="E3" s="2" t="s">
        <v>36</v>
      </c>
      <c r="F3" s="2" t="s">
        <v>38</v>
      </c>
      <c r="G3" s="2" t="s">
        <v>61</v>
      </c>
      <c r="H3" s="2" t="s">
        <v>64</v>
      </c>
      <c r="I3" s="2" t="s">
        <v>204</v>
      </c>
      <c r="J3" s="2" t="s">
        <v>207</v>
      </c>
      <c r="K3" s="2" t="s">
        <v>371</v>
      </c>
      <c r="L3" s="2" t="s">
        <v>363</v>
      </c>
      <c r="M3" s="2" t="s">
        <v>459</v>
      </c>
      <c r="N3" s="2" t="s">
        <v>462</v>
      </c>
      <c r="O3" s="2" t="s">
        <v>466</v>
      </c>
      <c r="P3" s="2" t="s">
        <v>384</v>
      </c>
      <c r="S3" s="2" t="s">
        <v>404</v>
      </c>
      <c r="U3" s="2" t="s">
        <v>418</v>
      </c>
      <c r="V3" s="2" t="s">
        <v>505</v>
      </c>
      <c r="W3" s="2" t="s">
        <v>504</v>
      </c>
      <c r="X3" s="2" t="s">
        <v>506</v>
      </c>
    </row>
    <row r="4" spans="1:24" x14ac:dyDescent="0.25">
      <c r="A4" t="s">
        <v>54</v>
      </c>
      <c r="B4" t="s">
        <v>577</v>
      </c>
      <c r="C4" t="s">
        <v>583</v>
      </c>
      <c r="D4" t="s">
        <v>32</v>
      </c>
      <c r="E4" t="s">
        <v>34</v>
      </c>
      <c r="F4">
        <v>1</v>
      </c>
      <c r="G4" t="s">
        <v>62</v>
      </c>
      <c r="H4" s="17">
        <v>0.01</v>
      </c>
      <c r="I4" s="46" t="s">
        <v>82</v>
      </c>
      <c r="J4" t="s">
        <v>240</v>
      </c>
      <c r="K4" s="17">
        <v>0</v>
      </c>
      <c r="L4" t="s">
        <v>364</v>
      </c>
      <c r="M4" t="s">
        <v>460</v>
      </c>
      <c r="N4" t="s">
        <v>460</v>
      </c>
      <c r="O4">
        <v>0</v>
      </c>
      <c r="P4" t="s">
        <v>386</v>
      </c>
      <c r="S4" t="s">
        <v>403</v>
      </c>
      <c r="U4" s="355" t="s">
        <v>538</v>
      </c>
      <c r="V4" t="s">
        <v>468</v>
      </c>
      <c r="W4" t="s">
        <v>469</v>
      </c>
      <c r="X4" t="s">
        <v>470</v>
      </c>
    </row>
    <row r="5" spans="1:24" x14ac:dyDescent="0.25">
      <c r="A5" t="s">
        <v>55</v>
      </c>
      <c r="B5" t="s">
        <v>578</v>
      </c>
      <c r="C5" t="s">
        <v>584</v>
      </c>
      <c r="D5" t="s">
        <v>33</v>
      </c>
      <c r="E5" t="s">
        <v>35</v>
      </c>
      <c r="F5">
        <v>2</v>
      </c>
      <c r="G5" t="s">
        <v>63</v>
      </c>
      <c r="H5" s="17">
        <v>0.02</v>
      </c>
      <c r="I5" s="46" t="s">
        <v>84</v>
      </c>
      <c r="J5" t="s">
        <v>241</v>
      </c>
      <c r="K5" s="17">
        <v>0.01</v>
      </c>
      <c r="L5" t="s">
        <v>365</v>
      </c>
      <c r="M5" t="s">
        <v>461</v>
      </c>
      <c r="O5">
        <v>1</v>
      </c>
      <c r="P5" t="s">
        <v>387</v>
      </c>
      <c r="S5" t="s">
        <v>406</v>
      </c>
      <c r="U5" t="s">
        <v>537</v>
      </c>
      <c r="V5" t="s">
        <v>471</v>
      </c>
      <c r="W5" t="s">
        <v>472</v>
      </c>
      <c r="X5" t="s">
        <v>473</v>
      </c>
    </row>
    <row r="6" spans="1:24" x14ac:dyDescent="0.25">
      <c r="A6" t="s">
        <v>56</v>
      </c>
      <c r="B6" t="s">
        <v>579</v>
      </c>
      <c r="C6" t="s">
        <v>585</v>
      </c>
      <c r="F6">
        <v>4</v>
      </c>
      <c r="G6" t="s">
        <v>551</v>
      </c>
      <c r="H6" s="17">
        <v>0.03</v>
      </c>
      <c r="I6" s="46" t="s">
        <v>86</v>
      </c>
      <c r="J6" t="s">
        <v>342</v>
      </c>
      <c r="K6" s="17">
        <v>0.02</v>
      </c>
      <c r="O6">
        <v>2</v>
      </c>
      <c r="P6" t="s">
        <v>385</v>
      </c>
      <c r="U6" s="355" t="s">
        <v>539</v>
      </c>
      <c r="V6" t="s">
        <v>474</v>
      </c>
      <c r="W6" t="s">
        <v>475</v>
      </c>
      <c r="X6" t="s">
        <v>476</v>
      </c>
    </row>
    <row r="7" spans="1:24" x14ac:dyDescent="0.25">
      <c r="A7" t="s">
        <v>57</v>
      </c>
      <c r="B7" t="s">
        <v>581</v>
      </c>
      <c r="F7">
        <v>12</v>
      </c>
      <c r="H7" s="17">
        <v>0.04</v>
      </c>
      <c r="I7" s="46" t="s">
        <v>92</v>
      </c>
      <c r="K7" s="17">
        <v>0.03</v>
      </c>
      <c r="O7">
        <v>3</v>
      </c>
      <c r="P7" t="s">
        <v>388</v>
      </c>
      <c r="V7" t="s">
        <v>477</v>
      </c>
      <c r="W7" t="s">
        <v>478</v>
      </c>
      <c r="X7" t="s">
        <v>479</v>
      </c>
    </row>
    <row r="8" spans="1:24" x14ac:dyDescent="0.25">
      <c r="H8" s="17">
        <v>0.05</v>
      </c>
      <c r="I8" s="46" t="s">
        <v>94</v>
      </c>
      <c r="K8" s="17">
        <v>0.04</v>
      </c>
      <c r="V8" t="s">
        <v>480</v>
      </c>
      <c r="W8" t="s">
        <v>481</v>
      </c>
      <c r="X8" t="s">
        <v>482</v>
      </c>
    </row>
    <row r="9" spans="1:24" x14ac:dyDescent="0.25">
      <c r="H9" s="17">
        <v>0.06</v>
      </c>
      <c r="I9" s="46" t="s">
        <v>96</v>
      </c>
      <c r="K9" s="17">
        <v>0.05</v>
      </c>
      <c r="V9" t="s">
        <v>483</v>
      </c>
      <c r="W9" t="s">
        <v>484</v>
      </c>
      <c r="X9" t="s">
        <v>485</v>
      </c>
    </row>
    <row r="10" spans="1:24" x14ac:dyDescent="0.25">
      <c r="H10" s="17">
        <v>7.0000000000000007E-2</v>
      </c>
      <c r="I10" s="46" t="s">
        <v>98</v>
      </c>
      <c r="V10" t="s">
        <v>486</v>
      </c>
      <c r="W10" t="s">
        <v>487</v>
      </c>
      <c r="X10" t="s">
        <v>488</v>
      </c>
    </row>
    <row r="11" spans="1:24" x14ac:dyDescent="0.25">
      <c r="H11" s="17">
        <v>0.08</v>
      </c>
      <c r="I11" s="46" t="s">
        <v>100</v>
      </c>
      <c r="V11" t="s">
        <v>489</v>
      </c>
      <c r="W11" t="s">
        <v>490</v>
      </c>
      <c r="X11" t="s">
        <v>491</v>
      </c>
    </row>
    <row r="12" spans="1:24" x14ac:dyDescent="0.25">
      <c r="H12" s="17">
        <v>0.09</v>
      </c>
      <c r="I12" s="46" t="s">
        <v>102</v>
      </c>
      <c r="V12" t="s">
        <v>492</v>
      </c>
      <c r="W12" t="s">
        <v>493</v>
      </c>
      <c r="X12" t="s">
        <v>494</v>
      </c>
    </row>
    <row r="13" spans="1:24" x14ac:dyDescent="0.25">
      <c r="H13" s="17">
        <v>0.1</v>
      </c>
      <c r="I13" s="46" t="s">
        <v>106</v>
      </c>
      <c r="W13" t="s">
        <v>495</v>
      </c>
      <c r="X13" t="s">
        <v>460</v>
      </c>
    </row>
    <row r="14" spans="1:24" x14ac:dyDescent="0.25">
      <c r="A14" s="1" t="s">
        <v>24</v>
      </c>
      <c r="B14" s="1"/>
      <c r="C14" s="1"/>
      <c r="I14" s="46" t="s">
        <v>109</v>
      </c>
      <c r="W14" t="s">
        <v>496</v>
      </c>
      <c r="X14" t="s">
        <v>497</v>
      </c>
    </row>
    <row r="15" spans="1:24" x14ac:dyDescent="0.25">
      <c r="A15" s="1" t="s">
        <v>39</v>
      </c>
      <c r="B15" s="1"/>
      <c r="C15" s="1"/>
      <c r="I15" s="46" t="s">
        <v>112</v>
      </c>
      <c r="W15" t="s">
        <v>498</v>
      </c>
      <c r="X15" t="s">
        <v>499</v>
      </c>
    </row>
    <row r="16" spans="1:24" x14ac:dyDescent="0.25">
      <c r="A16" t="s">
        <v>49</v>
      </c>
      <c r="I16" s="46" t="s">
        <v>115</v>
      </c>
      <c r="W16" t="s">
        <v>500</v>
      </c>
      <c r="X16" t="s">
        <v>501</v>
      </c>
    </row>
    <row r="17" spans="5:24" x14ac:dyDescent="0.25">
      <c r="I17" s="46" t="s">
        <v>117</v>
      </c>
      <c r="W17" t="s">
        <v>502</v>
      </c>
      <c r="X17" t="s">
        <v>503</v>
      </c>
    </row>
    <row r="18" spans="5:24" x14ac:dyDescent="0.25">
      <c r="I18" s="46" t="s">
        <v>119</v>
      </c>
      <c r="W18" t="s">
        <v>492</v>
      </c>
      <c r="X18" t="s">
        <v>626</v>
      </c>
    </row>
    <row r="19" spans="5:24" x14ac:dyDescent="0.25">
      <c r="I19" s="46" t="s">
        <v>121</v>
      </c>
      <c r="X19" t="s">
        <v>326</v>
      </c>
    </row>
    <row r="20" spans="5:24" x14ac:dyDescent="0.25">
      <c r="I20" s="46" t="s">
        <v>122</v>
      </c>
    </row>
    <row r="21" spans="5:24" x14ac:dyDescent="0.25">
      <c r="I21" s="46" t="s">
        <v>123</v>
      </c>
    </row>
    <row r="22" spans="5:24" x14ac:dyDescent="0.25">
      <c r="I22" s="46" t="s">
        <v>160</v>
      </c>
    </row>
    <row r="23" spans="5:24" x14ac:dyDescent="0.25">
      <c r="I23" s="46" t="s">
        <v>180</v>
      </c>
    </row>
    <row r="24" spans="5:24" x14ac:dyDescent="0.25">
      <c r="I24" s="46" t="s">
        <v>182</v>
      </c>
    </row>
    <row r="25" spans="5:24" x14ac:dyDescent="0.25">
      <c r="I25" s="46" t="s">
        <v>184</v>
      </c>
    </row>
    <row r="32" spans="5:24" x14ac:dyDescent="0.25">
      <c r="E32" s="52"/>
    </row>
    <row r="33" spans="5:5" x14ac:dyDescent="0.25">
      <c r="E33" s="52"/>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64"/>
  <sheetViews>
    <sheetView topLeftCell="A32" workbookViewId="0">
      <selection activeCell="C1" sqref="C1:E64"/>
    </sheetView>
  </sheetViews>
  <sheetFormatPr baseColWidth="10" defaultRowHeight="15" x14ac:dyDescent="0.25"/>
  <cols>
    <col min="3" max="3" width="22.5703125" bestFit="1" customWidth="1"/>
    <col min="4" max="4" width="16.140625" bestFit="1" customWidth="1"/>
    <col min="5" max="5" width="50.7109375" bestFit="1" customWidth="1"/>
  </cols>
  <sheetData>
    <row r="1" spans="1:8" x14ac:dyDescent="0.25">
      <c r="A1" s="43" t="s">
        <v>68</v>
      </c>
      <c r="B1" s="43" t="s">
        <v>69</v>
      </c>
      <c r="C1" s="43" t="s">
        <v>70</v>
      </c>
      <c r="D1" s="43" t="s">
        <v>71</v>
      </c>
      <c r="E1" s="43" t="s">
        <v>72</v>
      </c>
      <c r="F1" s="43" t="s">
        <v>73</v>
      </c>
      <c r="G1" s="43" t="s">
        <v>74</v>
      </c>
      <c r="H1" s="43" t="s">
        <v>75</v>
      </c>
    </row>
    <row r="2" spans="1:8" x14ac:dyDescent="0.25">
      <c r="A2" s="43" t="s">
        <v>76</v>
      </c>
      <c r="B2" s="43" t="s">
        <v>77</v>
      </c>
      <c r="C2" s="43" t="s">
        <v>78</v>
      </c>
      <c r="D2" s="43">
        <v>0</v>
      </c>
      <c r="E2" s="43" t="s">
        <v>79</v>
      </c>
      <c r="F2" s="43" t="b">
        <v>1</v>
      </c>
      <c r="G2" s="43" t="b">
        <v>1</v>
      </c>
      <c r="H2" s="43" t="s">
        <v>80</v>
      </c>
    </row>
    <row r="3" spans="1:8" x14ac:dyDescent="0.25">
      <c r="A3" s="43" t="s">
        <v>76</v>
      </c>
      <c r="B3" s="43" t="s">
        <v>77</v>
      </c>
      <c r="C3" s="43" t="s">
        <v>81</v>
      </c>
      <c r="D3" s="43">
        <v>1</v>
      </c>
      <c r="E3" s="43" t="s">
        <v>82</v>
      </c>
      <c r="F3" s="43" t="b">
        <v>1</v>
      </c>
      <c r="G3" s="43" t="b">
        <v>1</v>
      </c>
      <c r="H3" s="43" t="s">
        <v>80</v>
      </c>
    </row>
    <row r="4" spans="1:8" x14ac:dyDescent="0.25">
      <c r="A4" s="43" t="s">
        <v>76</v>
      </c>
      <c r="B4" s="43" t="s">
        <v>77</v>
      </c>
      <c r="C4" s="43" t="s">
        <v>83</v>
      </c>
      <c r="D4" s="43">
        <v>2</v>
      </c>
      <c r="E4" s="43" t="s">
        <v>84</v>
      </c>
      <c r="F4" s="43" t="b">
        <v>1</v>
      </c>
      <c r="G4" s="43" t="b">
        <v>1</v>
      </c>
      <c r="H4" s="43" t="s">
        <v>80</v>
      </c>
    </row>
    <row r="5" spans="1:8" x14ac:dyDescent="0.25">
      <c r="A5" s="43" t="s">
        <v>76</v>
      </c>
      <c r="B5" s="43" t="s">
        <v>77</v>
      </c>
      <c r="C5" s="43" t="s">
        <v>85</v>
      </c>
      <c r="D5" s="43">
        <v>3</v>
      </c>
      <c r="E5" s="43" t="s">
        <v>86</v>
      </c>
      <c r="F5" s="43" t="b">
        <v>1</v>
      </c>
      <c r="G5" s="43" t="b">
        <v>1</v>
      </c>
      <c r="H5" s="43" t="s">
        <v>80</v>
      </c>
    </row>
    <row r="6" spans="1:8" x14ac:dyDescent="0.25">
      <c r="A6" s="43" t="s">
        <v>76</v>
      </c>
      <c r="B6" s="43" t="s">
        <v>77</v>
      </c>
      <c r="C6" s="43" t="s">
        <v>87</v>
      </c>
      <c r="D6" s="43">
        <v>4</v>
      </c>
      <c r="E6" s="43" t="s">
        <v>88</v>
      </c>
      <c r="F6" s="43" t="b">
        <v>1</v>
      </c>
      <c r="G6" s="43" t="b">
        <v>1</v>
      </c>
      <c r="H6" s="43" t="s">
        <v>80</v>
      </c>
    </row>
    <row r="7" spans="1:8" x14ac:dyDescent="0.25">
      <c r="A7" s="43" t="s">
        <v>76</v>
      </c>
      <c r="B7" s="43" t="s">
        <v>77</v>
      </c>
      <c r="C7" s="43" t="s">
        <v>89</v>
      </c>
      <c r="D7" s="43">
        <v>5</v>
      </c>
      <c r="E7" s="43" t="s">
        <v>90</v>
      </c>
      <c r="F7" s="43" t="b">
        <v>1</v>
      </c>
      <c r="G7" s="43" t="b">
        <v>1</v>
      </c>
      <c r="H7" s="43" t="s">
        <v>80</v>
      </c>
    </row>
    <row r="8" spans="1:8" x14ac:dyDescent="0.25">
      <c r="A8" s="43" t="s">
        <v>76</v>
      </c>
      <c r="B8" s="43" t="s">
        <v>77</v>
      </c>
      <c r="C8" s="43" t="s">
        <v>91</v>
      </c>
      <c r="D8" s="43">
        <v>6</v>
      </c>
      <c r="E8" s="43" t="s">
        <v>92</v>
      </c>
      <c r="F8" s="43" t="b">
        <v>1</v>
      </c>
      <c r="G8" s="43" t="b">
        <v>1</v>
      </c>
      <c r="H8" s="43" t="s">
        <v>80</v>
      </c>
    </row>
    <row r="9" spans="1:8" x14ac:dyDescent="0.25">
      <c r="A9" s="43" t="s">
        <v>76</v>
      </c>
      <c r="B9" s="43" t="s">
        <v>77</v>
      </c>
      <c r="C9" s="43" t="s">
        <v>93</v>
      </c>
      <c r="D9" s="43">
        <v>7</v>
      </c>
      <c r="E9" s="43" t="s">
        <v>94</v>
      </c>
      <c r="F9" s="43" t="b">
        <v>1</v>
      </c>
      <c r="G9" s="43" t="b">
        <v>1</v>
      </c>
      <c r="H9" s="43" t="s">
        <v>80</v>
      </c>
    </row>
    <row r="10" spans="1:8" x14ac:dyDescent="0.25">
      <c r="A10" s="43" t="s">
        <v>76</v>
      </c>
      <c r="B10" s="43" t="s">
        <v>77</v>
      </c>
      <c r="C10" s="43" t="s">
        <v>95</v>
      </c>
      <c r="D10" s="43">
        <v>8</v>
      </c>
      <c r="E10" s="43" t="s">
        <v>96</v>
      </c>
      <c r="F10" s="43" t="b">
        <v>1</v>
      </c>
      <c r="G10" s="43" t="b">
        <v>1</v>
      </c>
      <c r="H10" s="43" t="s">
        <v>80</v>
      </c>
    </row>
    <row r="11" spans="1:8" x14ac:dyDescent="0.25">
      <c r="A11" s="43" t="s">
        <v>76</v>
      </c>
      <c r="B11" s="43" t="s">
        <v>77</v>
      </c>
      <c r="C11" s="43" t="s">
        <v>97</v>
      </c>
      <c r="D11" s="43">
        <v>9</v>
      </c>
      <c r="E11" s="43" t="s">
        <v>98</v>
      </c>
      <c r="F11" s="43" t="b">
        <v>1</v>
      </c>
      <c r="G11" s="43" t="b">
        <v>1</v>
      </c>
      <c r="H11" s="43" t="s">
        <v>80</v>
      </c>
    </row>
    <row r="12" spans="1:8" x14ac:dyDescent="0.25">
      <c r="A12" s="43" t="s">
        <v>76</v>
      </c>
      <c r="B12" s="43" t="s">
        <v>77</v>
      </c>
      <c r="C12" s="43" t="s">
        <v>99</v>
      </c>
      <c r="D12" s="43">
        <v>10</v>
      </c>
      <c r="E12" s="43" t="s">
        <v>100</v>
      </c>
      <c r="F12" s="43" t="b">
        <v>1</v>
      </c>
      <c r="G12" s="43" t="b">
        <v>1</v>
      </c>
      <c r="H12" s="43" t="s">
        <v>80</v>
      </c>
    </row>
    <row r="13" spans="1:8" x14ac:dyDescent="0.25">
      <c r="A13" s="43" t="s">
        <v>76</v>
      </c>
      <c r="B13" s="43" t="s">
        <v>77</v>
      </c>
      <c r="C13" s="43" t="s">
        <v>101</v>
      </c>
      <c r="D13" s="43">
        <v>11</v>
      </c>
      <c r="E13" s="43" t="s">
        <v>102</v>
      </c>
      <c r="F13" s="43" t="b">
        <v>1</v>
      </c>
      <c r="G13" s="43" t="b">
        <v>1</v>
      </c>
      <c r="H13" s="43" t="s">
        <v>80</v>
      </c>
    </row>
    <row r="14" spans="1:8" x14ac:dyDescent="0.25">
      <c r="A14" s="43" t="s">
        <v>76</v>
      </c>
      <c r="B14" s="43" t="s">
        <v>77</v>
      </c>
      <c r="C14" s="43" t="s">
        <v>103</v>
      </c>
      <c r="D14" s="43">
        <v>12</v>
      </c>
      <c r="E14" s="43" t="s">
        <v>104</v>
      </c>
      <c r="F14" s="43" t="b">
        <v>1</v>
      </c>
      <c r="G14" s="43" t="b">
        <v>1</v>
      </c>
      <c r="H14" s="43" t="s">
        <v>80</v>
      </c>
    </row>
    <row r="15" spans="1:8" x14ac:dyDescent="0.25">
      <c r="A15" s="43" t="s">
        <v>76</v>
      </c>
      <c r="B15" s="43" t="s">
        <v>77</v>
      </c>
      <c r="C15" s="43" t="s">
        <v>105</v>
      </c>
      <c r="D15" s="43">
        <v>13</v>
      </c>
      <c r="E15" s="43" t="s">
        <v>106</v>
      </c>
      <c r="F15" s="43" t="b">
        <v>1</v>
      </c>
      <c r="G15" s="43" t="b">
        <v>1</v>
      </c>
      <c r="H15" s="43" t="s">
        <v>107</v>
      </c>
    </row>
    <row r="16" spans="1:8" x14ac:dyDescent="0.25">
      <c r="A16" s="43" t="s">
        <v>76</v>
      </c>
      <c r="B16" s="43" t="s">
        <v>77</v>
      </c>
      <c r="C16" s="43" t="s">
        <v>108</v>
      </c>
      <c r="D16" s="43">
        <v>14</v>
      </c>
      <c r="E16" s="43" t="s">
        <v>109</v>
      </c>
      <c r="F16" s="43" t="b">
        <v>1</v>
      </c>
      <c r="G16" s="43" t="b">
        <v>1</v>
      </c>
      <c r="H16" s="43" t="s">
        <v>110</v>
      </c>
    </row>
    <row r="17" spans="1:8" x14ac:dyDescent="0.25">
      <c r="A17" s="43" t="s">
        <v>76</v>
      </c>
      <c r="B17" s="43" t="s">
        <v>77</v>
      </c>
      <c r="C17" s="43" t="s">
        <v>111</v>
      </c>
      <c r="D17" s="43">
        <v>15</v>
      </c>
      <c r="E17" s="43" t="s">
        <v>112</v>
      </c>
      <c r="F17" s="43" t="b">
        <v>1</v>
      </c>
      <c r="G17" s="43" t="b">
        <v>1</v>
      </c>
      <c r="H17" s="43" t="s">
        <v>113</v>
      </c>
    </row>
    <row r="18" spans="1:8" x14ac:dyDescent="0.25">
      <c r="A18" s="43" t="s">
        <v>76</v>
      </c>
      <c r="B18" s="43" t="s">
        <v>77</v>
      </c>
      <c r="C18" s="43" t="s">
        <v>114</v>
      </c>
      <c r="D18" s="43">
        <v>16</v>
      </c>
      <c r="E18" s="43" t="s">
        <v>115</v>
      </c>
      <c r="F18" s="43" t="b">
        <v>1</v>
      </c>
      <c r="G18" s="43" t="b">
        <v>1</v>
      </c>
      <c r="H18" s="43" t="s">
        <v>110</v>
      </c>
    </row>
    <row r="19" spans="1:8" x14ac:dyDescent="0.25">
      <c r="A19" s="43" t="s">
        <v>76</v>
      </c>
      <c r="B19" s="43" t="s">
        <v>77</v>
      </c>
      <c r="C19" s="43" t="s">
        <v>116</v>
      </c>
      <c r="D19" s="43">
        <v>17</v>
      </c>
      <c r="E19" s="43" t="s">
        <v>117</v>
      </c>
      <c r="F19" s="43" t="b">
        <v>1</v>
      </c>
      <c r="G19" s="43" t="b">
        <v>1</v>
      </c>
      <c r="H19" s="43" t="s">
        <v>110</v>
      </c>
    </row>
    <row r="20" spans="1:8" x14ac:dyDescent="0.25">
      <c r="A20" s="43" t="s">
        <v>76</v>
      </c>
      <c r="B20" s="43" t="s">
        <v>77</v>
      </c>
      <c r="C20" s="43" t="s">
        <v>118</v>
      </c>
      <c r="D20" s="43">
        <v>18</v>
      </c>
      <c r="E20" s="43" t="s">
        <v>119</v>
      </c>
      <c r="F20" s="43" t="b">
        <v>1</v>
      </c>
      <c r="G20" s="43" t="b">
        <v>1</v>
      </c>
      <c r="H20" s="43" t="s">
        <v>110</v>
      </c>
    </row>
    <row r="21" spans="1:8" x14ac:dyDescent="0.25">
      <c r="A21" s="43" t="s">
        <v>76</v>
      </c>
      <c r="B21" s="43" t="s">
        <v>77</v>
      </c>
      <c r="C21" s="43" t="s">
        <v>120</v>
      </c>
      <c r="D21" s="43">
        <v>19</v>
      </c>
      <c r="E21" s="43" t="s">
        <v>121</v>
      </c>
      <c r="F21" s="43" t="b">
        <v>1</v>
      </c>
      <c r="G21" s="43" t="b">
        <v>1</v>
      </c>
      <c r="H21" s="43" t="s">
        <v>110</v>
      </c>
    </row>
    <row r="22" spans="1:8" x14ac:dyDescent="0.25">
      <c r="A22" s="43" t="s">
        <v>76</v>
      </c>
      <c r="B22" s="43" t="s">
        <v>77</v>
      </c>
      <c r="C22" s="43" t="s">
        <v>122</v>
      </c>
      <c r="D22" s="43">
        <v>20</v>
      </c>
      <c r="E22" s="43" t="s">
        <v>122</v>
      </c>
      <c r="F22" s="43" t="b">
        <v>1</v>
      </c>
      <c r="G22" s="43" t="b">
        <v>1</v>
      </c>
      <c r="H22" s="43" t="s">
        <v>110</v>
      </c>
    </row>
    <row r="23" spans="1:8" x14ac:dyDescent="0.25">
      <c r="A23" s="43" t="s">
        <v>76</v>
      </c>
      <c r="B23" s="43" t="s">
        <v>77</v>
      </c>
      <c r="C23" s="43" t="s">
        <v>123</v>
      </c>
      <c r="D23" s="43">
        <v>21</v>
      </c>
      <c r="E23" s="43" t="s">
        <v>123</v>
      </c>
      <c r="F23" s="43" t="b">
        <v>1</v>
      </c>
      <c r="G23" s="43" t="b">
        <v>1</v>
      </c>
      <c r="H23" s="43" t="s">
        <v>80</v>
      </c>
    </row>
    <row r="24" spans="1:8" x14ac:dyDescent="0.25">
      <c r="A24" s="43" t="s">
        <v>76</v>
      </c>
      <c r="B24" s="43" t="s">
        <v>77</v>
      </c>
      <c r="C24" s="43" t="s">
        <v>124</v>
      </c>
      <c r="D24" s="43">
        <v>22</v>
      </c>
      <c r="E24" s="43" t="s">
        <v>125</v>
      </c>
      <c r="F24" s="43" t="b">
        <v>1</v>
      </c>
      <c r="G24" s="43" t="b">
        <v>1</v>
      </c>
      <c r="H24" s="43" t="s">
        <v>110</v>
      </c>
    </row>
    <row r="25" spans="1:8" x14ac:dyDescent="0.25">
      <c r="A25" s="43" t="s">
        <v>76</v>
      </c>
      <c r="B25" s="43" t="s">
        <v>77</v>
      </c>
      <c r="C25" s="43" t="s">
        <v>126</v>
      </c>
      <c r="D25" s="43">
        <v>23</v>
      </c>
      <c r="E25" s="43" t="s">
        <v>127</v>
      </c>
      <c r="F25" s="43" t="b">
        <v>1</v>
      </c>
      <c r="G25" s="43" t="b">
        <v>1</v>
      </c>
      <c r="H25" s="43" t="s">
        <v>110</v>
      </c>
    </row>
    <row r="26" spans="1:8" x14ac:dyDescent="0.25">
      <c r="A26" s="43" t="s">
        <v>76</v>
      </c>
      <c r="B26" s="43" t="s">
        <v>77</v>
      </c>
      <c r="C26" s="43" t="s">
        <v>128</v>
      </c>
      <c r="D26" s="43">
        <v>24</v>
      </c>
      <c r="E26" s="43" t="s">
        <v>129</v>
      </c>
      <c r="F26" s="43" t="b">
        <v>1</v>
      </c>
      <c r="G26" s="43" t="b">
        <v>1</v>
      </c>
      <c r="H26" s="43" t="s">
        <v>110</v>
      </c>
    </row>
    <row r="27" spans="1:8" x14ac:dyDescent="0.25">
      <c r="A27" s="43" t="s">
        <v>76</v>
      </c>
      <c r="B27" s="43" t="s">
        <v>77</v>
      </c>
      <c r="C27" s="43" t="s">
        <v>130</v>
      </c>
      <c r="D27" s="43">
        <v>25</v>
      </c>
      <c r="E27" s="43" t="s">
        <v>131</v>
      </c>
      <c r="F27" s="43" t="b">
        <v>1</v>
      </c>
      <c r="G27" s="43" t="b">
        <v>1</v>
      </c>
      <c r="H27" s="43" t="s">
        <v>110</v>
      </c>
    </row>
    <row r="28" spans="1:8" x14ac:dyDescent="0.25">
      <c r="A28" s="43" t="s">
        <v>76</v>
      </c>
      <c r="B28" s="43" t="s">
        <v>77</v>
      </c>
      <c r="C28" s="43" t="s">
        <v>132</v>
      </c>
      <c r="D28" s="43">
        <v>26</v>
      </c>
      <c r="E28" s="43" t="s">
        <v>133</v>
      </c>
      <c r="F28" s="43" t="b">
        <v>1</v>
      </c>
      <c r="G28" s="43" t="b">
        <v>1</v>
      </c>
      <c r="H28" s="43" t="s">
        <v>110</v>
      </c>
    </row>
    <row r="29" spans="1:8" x14ac:dyDescent="0.25">
      <c r="A29" s="43" t="s">
        <v>76</v>
      </c>
      <c r="B29" s="43" t="s">
        <v>77</v>
      </c>
      <c r="C29" s="43" t="s">
        <v>134</v>
      </c>
      <c r="D29" s="43">
        <v>27</v>
      </c>
      <c r="E29" s="43" t="s">
        <v>135</v>
      </c>
      <c r="F29" s="43" t="b">
        <v>1</v>
      </c>
      <c r="G29" s="43" t="b">
        <v>1</v>
      </c>
      <c r="H29" s="43" t="s">
        <v>110</v>
      </c>
    </row>
    <row r="30" spans="1:8" x14ac:dyDescent="0.25">
      <c r="A30" s="43" t="s">
        <v>76</v>
      </c>
      <c r="B30" s="43" t="s">
        <v>77</v>
      </c>
      <c r="C30" s="43" t="s">
        <v>136</v>
      </c>
      <c r="D30" s="43">
        <v>28</v>
      </c>
      <c r="E30" s="43" t="s">
        <v>137</v>
      </c>
      <c r="F30" s="43" t="b">
        <v>1</v>
      </c>
      <c r="G30" s="43" t="b">
        <v>1</v>
      </c>
      <c r="H30" s="43" t="s">
        <v>110</v>
      </c>
    </row>
    <row r="31" spans="1:8" x14ac:dyDescent="0.25">
      <c r="A31" s="43" t="s">
        <v>76</v>
      </c>
      <c r="B31" s="43" t="s">
        <v>77</v>
      </c>
      <c r="C31" s="43" t="s">
        <v>138</v>
      </c>
      <c r="D31" s="43">
        <v>29</v>
      </c>
      <c r="E31" s="43" t="s">
        <v>139</v>
      </c>
      <c r="F31" s="43" t="b">
        <v>1</v>
      </c>
      <c r="G31" s="43" t="b">
        <v>1</v>
      </c>
      <c r="H31" s="43" t="s">
        <v>110</v>
      </c>
    </row>
    <row r="32" spans="1:8" x14ac:dyDescent="0.25">
      <c r="A32" s="43" t="s">
        <v>76</v>
      </c>
      <c r="B32" s="43" t="s">
        <v>77</v>
      </c>
      <c r="C32" s="43" t="s">
        <v>140</v>
      </c>
      <c r="D32" s="43">
        <v>30</v>
      </c>
      <c r="E32" s="43" t="s">
        <v>141</v>
      </c>
      <c r="F32" s="43" t="b">
        <v>1</v>
      </c>
      <c r="G32" s="43" t="b">
        <v>1</v>
      </c>
      <c r="H32" s="43" t="s">
        <v>110</v>
      </c>
    </row>
    <row r="33" spans="1:8" x14ac:dyDescent="0.25">
      <c r="A33" s="43" t="s">
        <v>76</v>
      </c>
      <c r="B33" s="43" t="s">
        <v>77</v>
      </c>
      <c r="C33" s="43" t="s">
        <v>142</v>
      </c>
      <c r="D33" s="43">
        <v>31</v>
      </c>
      <c r="E33" s="43" t="s">
        <v>143</v>
      </c>
      <c r="F33" s="43" t="b">
        <v>1</v>
      </c>
      <c r="G33" s="43" t="b">
        <v>1</v>
      </c>
      <c r="H33" s="43" t="s">
        <v>110</v>
      </c>
    </row>
    <row r="34" spans="1:8" x14ac:dyDescent="0.25">
      <c r="A34" s="43" t="s">
        <v>76</v>
      </c>
      <c r="B34" s="43" t="s">
        <v>77</v>
      </c>
      <c r="C34" s="43" t="s">
        <v>144</v>
      </c>
      <c r="D34" s="43">
        <v>32</v>
      </c>
      <c r="E34" s="43" t="s">
        <v>145</v>
      </c>
      <c r="F34" s="43" t="b">
        <v>1</v>
      </c>
      <c r="G34" s="43" t="b">
        <v>1</v>
      </c>
      <c r="H34" s="43" t="s">
        <v>110</v>
      </c>
    </row>
    <row r="35" spans="1:8" x14ac:dyDescent="0.25">
      <c r="A35" s="43" t="s">
        <v>76</v>
      </c>
      <c r="B35" s="43" t="s">
        <v>77</v>
      </c>
      <c r="C35" s="43" t="s">
        <v>146</v>
      </c>
      <c r="D35" s="43">
        <v>33</v>
      </c>
      <c r="E35" s="43" t="s">
        <v>147</v>
      </c>
      <c r="F35" s="43" t="b">
        <v>1</v>
      </c>
      <c r="G35" s="43" t="b">
        <v>1</v>
      </c>
      <c r="H35" s="43" t="s">
        <v>110</v>
      </c>
    </row>
    <row r="36" spans="1:8" x14ac:dyDescent="0.25">
      <c r="A36" s="43" t="s">
        <v>76</v>
      </c>
      <c r="B36" s="43" t="s">
        <v>77</v>
      </c>
      <c r="C36" s="43" t="s">
        <v>148</v>
      </c>
      <c r="D36" s="43">
        <v>34</v>
      </c>
      <c r="E36" s="43" t="s">
        <v>149</v>
      </c>
      <c r="F36" s="43" t="b">
        <v>1</v>
      </c>
      <c r="G36" s="43" t="b">
        <v>1</v>
      </c>
      <c r="H36" s="43" t="s">
        <v>110</v>
      </c>
    </row>
    <row r="37" spans="1:8" x14ac:dyDescent="0.25">
      <c r="A37" s="43" t="s">
        <v>76</v>
      </c>
      <c r="B37" s="43" t="s">
        <v>77</v>
      </c>
      <c r="C37" s="43" t="s">
        <v>150</v>
      </c>
      <c r="D37" s="43">
        <v>35</v>
      </c>
      <c r="E37" s="43" t="s">
        <v>151</v>
      </c>
      <c r="F37" s="43" t="b">
        <v>1</v>
      </c>
      <c r="G37" s="43" t="b">
        <v>1</v>
      </c>
      <c r="H37" s="43" t="s">
        <v>110</v>
      </c>
    </row>
    <row r="38" spans="1:8" x14ac:dyDescent="0.25">
      <c r="A38" s="43" t="s">
        <v>76</v>
      </c>
      <c r="B38" s="43" t="s">
        <v>77</v>
      </c>
      <c r="C38" s="43" t="s">
        <v>152</v>
      </c>
      <c r="D38" s="43">
        <v>36</v>
      </c>
      <c r="E38" s="43" t="s">
        <v>139</v>
      </c>
      <c r="F38" s="43" t="b">
        <v>1</v>
      </c>
      <c r="G38" s="43" t="b">
        <v>1</v>
      </c>
      <c r="H38" s="43" t="s">
        <v>110</v>
      </c>
    </row>
    <row r="39" spans="1:8" x14ac:dyDescent="0.25">
      <c r="A39" s="43" t="s">
        <v>76</v>
      </c>
      <c r="B39" s="43" t="s">
        <v>77</v>
      </c>
      <c r="C39" s="43" t="s">
        <v>153</v>
      </c>
      <c r="D39" s="43">
        <v>37</v>
      </c>
      <c r="E39" s="43" t="s">
        <v>154</v>
      </c>
      <c r="F39" s="43" t="b">
        <v>1</v>
      </c>
      <c r="G39" s="43" t="b">
        <v>1</v>
      </c>
      <c r="H39" s="43" t="s">
        <v>110</v>
      </c>
    </row>
    <row r="40" spans="1:8" x14ac:dyDescent="0.25">
      <c r="A40" s="43" t="s">
        <v>76</v>
      </c>
      <c r="B40" s="43" t="s">
        <v>77</v>
      </c>
      <c r="C40" s="43" t="s">
        <v>155</v>
      </c>
      <c r="D40" s="43">
        <v>38</v>
      </c>
      <c r="E40" s="43" t="s">
        <v>156</v>
      </c>
      <c r="F40" s="43" t="b">
        <v>1</v>
      </c>
      <c r="G40" s="43" t="b">
        <v>1</v>
      </c>
      <c r="H40" s="43" t="s">
        <v>110</v>
      </c>
    </row>
    <row r="41" spans="1:8" x14ac:dyDescent="0.25">
      <c r="A41" s="43" t="s">
        <v>76</v>
      </c>
      <c r="B41" s="43" t="s">
        <v>77</v>
      </c>
      <c r="C41" s="43" t="s">
        <v>157</v>
      </c>
      <c r="D41" s="43">
        <v>39</v>
      </c>
      <c r="E41" s="43" t="s">
        <v>158</v>
      </c>
      <c r="F41" s="43" t="b">
        <v>1</v>
      </c>
      <c r="G41" s="43" t="b">
        <v>1</v>
      </c>
      <c r="H41" s="43" t="s">
        <v>110</v>
      </c>
    </row>
    <row r="42" spans="1:8" x14ac:dyDescent="0.25">
      <c r="A42" s="43" t="s">
        <v>76</v>
      </c>
      <c r="B42" s="43" t="s">
        <v>77</v>
      </c>
      <c r="C42" s="43" t="s">
        <v>159</v>
      </c>
      <c r="D42" s="43">
        <v>40</v>
      </c>
      <c r="E42" s="43" t="s">
        <v>160</v>
      </c>
      <c r="F42" s="43" t="b">
        <v>1</v>
      </c>
      <c r="G42" s="43" t="b">
        <v>1</v>
      </c>
      <c r="H42" s="43" t="s">
        <v>110</v>
      </c>
    </row>
    <row r="43" spans="1:8" x14ac:dyDescent="0.25">
      <c r="A43" s="43" t="s">
        <v>76</v>
      </c>
      <c r="B43" s="43" t="s">
        <v>77</v>
      </c>
      <c r="C43" s="43" t="s">
        <v>161</v>
      </c>
      <c r="D43" s="43">
        <v>41</v>
      </c>
      <c r="E43" s="43" t="s">
        <v>162</v>
      </c>
      <c r="F43" s="43" t="b">
        <v>1</v>
      </c>
      <c r="G43" s="43" t="b">
        <v>1</v>
      </c>
      <c r="H43" s="43" t="s">
        <v>110</v>
      </c>
    </row>
    <row r="44" spans="1:8" x14ac:dyDescent="0.25">
      <c r="A44" s="43" t="s">
        <v>76</v>
      </c>
      <c r="B44" s="43" t="s">
        <v>77</v>
      </c>
      <c r="C44" s="43" t="s">
        <v>163</v>
      </c>
      <c r="D44" s="43">
        <v>42</v>
      </c>
      <c r="E44" s="43" t="s">
        <v>164</v>
      </c>
      <c r="F44" s="43" t="b">
        <v>1</v>
      </c>
      <c r="G44" s="43" t="b">
        <v>1</v>
      </c>
      <c r="H44" s="43" t="s">
        <v>110</v>
      </c>
    </row>
    <row r="45" spans="1:8" x14ac:dyDescent="0.25">
      <c r="A45" s="43" t="s">
        <v>76</v>
      </c>
      <c r="B45" s="43" t="s">
        <v>77</v>
      </c>
      <c r="C45" s="43" t="s">
        <v>165</v>
      </c>
      <c r="D45" s="43">
        <v>43</v>
      </c>
      <c r="E45" s="43" t="s">
        <v>166</v>
      </c>
      <c r="F45" s="43" t="b">
        <v>1</v>
      </c>
      <c r="G45" s="43" t="b">
        <v>1</v>
      </c>
      <c r="H45" s="43" t="s">
        <v>110</v>
      </c>
    </row>
    <row r="46" spans="1:8" x14ac:dyDescent="0.25">
      <c r="A46" s="43" t="s">
        <v>76</v>
      </c>
      <c r="B46" s="43" t="s">
        <v>77</v>
      </c>
      <c r="C46" s="43" t="s">
        <v>167</v>
      </c>
      <c r="D46" s="43">
        <v>44</v>
      </c>
      <c r="E46" s="43" t="s">
        <v>168</v>
      </c>
      <c r="F46" s="43" t="b">
        <v>1</v>
      </c>
      <c r="G46" s="43" t="b">
        <v>1</v>
      </c>
      <c r="H46" s="43" t="s">
        <v>110</v>
      </c>
    </row>
    <row r="47" spans="1:8" x14ac:dyDescent="0.25">
      <c r="A47" s="43" t="s">
        <v>76</v>
      </c>
      <c r="B47" s="43" t="s">
        <v>77</v>
      </c>
      <c r="C47" s="43" t="s">
        <v>169</v>
      </c>
      <c r="D47" s="43">
        <v>45</v>
      </c>
      <c r="E47" s="43" t="s">
        <v>170</v>
      </c>
      <c r="F47" s="43" t="b">
        <v>1</v>
      </c>
      <c r="G47" s="43" t="b">
        <v>1</v>
      </c>
      <c r="H47" s="43" t="s">
        <v>110</v>
      </c>
    </row>
    <row r="48" spans="1:8" x14ac:dyDescent="0.25">
      <c r="A48" s="43" t="s">
        <v>76</v>
      </c>
      <c r="B48" s="43" t="s">
        <v>77</v>
      </c>
      <c r="C48" s="43" t="s">
        <v>171</v>
      </c>
      <c r="D48" s="43">
        <v>46</v>
      </c>
      <c r="E48" s="43" t="s">
        <v>172</v>
      </c>
      <c r="F48" s="43" t="b">
        <v>1</v>
      </c>
      <c r="G48" s="43" t="b">
        <v>1</v>
      </c>
      <c r="H48" s="43" t="s">
        <v>110</v>
      </c>
    </row>
    <row r="49" spans="1:8" x14ac:dyDescent="0.25">
      <c r="A49" s="43" t="s">
        <v>76</v>
      </c>
      <c r="B49" s="43" t="s">
        <v>77</v>
      </c>
      <c r="C49" s="43" t="s">
        <v>173</v>
      </c>
      <c r="D49" s="43">
        <v>47</v>
      </c>
      <c r="E49" s="43" t="s">
        <v>174</v>
      </c>
      <c r="F49" s="43" t="b">
        <v>1</v>
      </c>
      <c r="G49" s="43" t="b">
        <v>1</v>
      </c>
      <c r="H49" s="43" t="s">
        <v>110</v>
      </c>
    </row>
    <row r="50" spans="1:8" x14ac:dyDescent="0.25">
      <c r="A50" s="43" t="s">
        <v>76</v>
      </c>
      <c r="B50" s="43" t="s">
        <v>77</v>
      </c>
      <c r="C50" s="43" t="s">
        <v>175</v>
      </c>
      <c r="D50" s="43">
        <v>48</v>
      </c>
      <c r="E50" s="43" t="s">
        <v>176</v>
      </c>
      <c r="F50" s="43" t="b">
        <v>1</v>
      </c>
      <c r="G50" s="43" t="b">
        <v>1</v>
      </c>
      <c r="H50" s="43" t="s">
        <v>110</v>
      </c>
    </row>
    <row r="51" spans="1:8" x14ac:dyDescent="0.25">
      <c r="A51" s="43" t="s">
        <v>76</v>
      </c>
      <c r="B51" s="43" t="s">
        <v>77</v>
      </c>
      <c r="C51" s="43" t="s">
        <v>177</v>
      </c>
      <c r="D51" s="43">
        <v>49</v>
      </c>
      <c r="E51" s="43" t="s">
        <v>178</v>
      </c>
      <c r="F51" s="43" t="b">
        <v>1</v>
      </c>
      <c r="G51" s="43" t="b">
        <v>1</v>
      </c>
      <c r="H51" s="43" t="s">
        <v>110</v>
      </c>
    </row>
    <row r="52" spans="1:8" x14ac:dyDescent="0.25">
      <c r="A52" s="43" t="s">
        <v>76</v>
      </c>
      <c r="B52" s="43" t="s">
        <v>77</v>
      </c>
      <c r="C52" s="43" t="s">
        <v>179</v>
      </c>
      <c r="D52" s="43">
        <v>50</v>
      </c>
      <c r="E52" s="43" t="s">
        <v>180</v>
      </c>
      <c r="F52" s="43" t="b">
        <v>1</v>
      </c>
      <c r="G52" s="43" t="b">
        <v>1</v>
      </c>
      <c r="H52" s="43" t="s">
        <v>110</v>
      </c>
    </row>
    <row r="53" spans="1:8" x14ac:dyDescent="0.25">
      <c r="A53" s="43" t="s">
        <v>76</v>
      </c>
      <c r="B53" s="43" t="s">
        <v>77</v>
      </c>
      <c r="C53" s="43" t="s">
        <v>181</v>
      </c>
      <c r="D53" s="43">
        <v>51</v>
      </c>
      <c r="E53" s="43" t="s">
        <v>182</v>
      </c>
      <c r="F53" s="43" t="b">
        <v>1</v>
      </c>
      <c r="G53" s="43" t="b">
        <v>1</v>
      </c>
      <c r="H53" s="43" t="s">
        <v>110</v>
      </c>
    </row>
    <row r="54" spans="1:8" x14ac:dyDescent="0.25">
      <c r="A54" s="43" t="s">
        <v>76</v>
      </c>
      <c r="B54" s="43" t="s">
        <v>77</v>
      </c>
      <c r="C54" s="43" t="s">
        <v>183</v>
      </c>
      <c r="D54" s="43">
        <v>52</v>
      </c>
      <c r="E54" s="43" t="s">
        <v>184</v>
      </c>
      <c r="F54" s="43" t="b">
        <v>1</v>
      </c>
      <c r="G54" s="43" t="b">
        <v>1</v>
      </c>
      <c r="H54" s="43" t="s">
        <v>110</v>
      </c>
    </row>
    <row r="55" spans="1:8" x14ac:dyDescent="0.25">
      <c r="A55" s="43" t="s">
        <v>76</v>
      </c>
      <c r="B55" s="43" t="s">
        <v>77</v>
      </c>
      <c r="C55" s="43" t="s">
        <v>185</v>
      </c>
      <c r="D55" s="43">
        <v>55</v>
      </c>
      <c r="E55" s="43" t="s">
        <v>186</v>
      </c>
      <c r="F55" s="43" t="b">
        <v>1</v>
      </c>
      <c r="G55" s="43" t="b">
        <v>1</v>
      </c>
      <c r="H55" s="43" t="s">
        <v>110</v>
      </c>
    </row>
    <row r="56" spans="1:8" x14ac:dyDescent="0.25">
      <c r="A56" s="43" t="s">
        <v>76</v>
      </c>
      <c r="B56" s="43" t="s">
        <v>77</v>
      </c>
      <c r="C56" s="43" t="s">
        <v>187</v>
      </c>
      <c r="D56" s="43">
        <v>56</v>
      </c>
      <c r="E56" s="43" t="s">
        <v>188</v>
      </c>
      <c r="F56" s="43" t="b">
        <v>1</v>
      </c>
      <c r="G56" s="43" t="b">
        <v>1</v>
      </c>
      <c r="H56" s="43" t="s">
        <v>110</v>
      </c>
    </row>
    <row r="57" spans="1:8" x14ac:dyDescent="0.25">
      <c r="A57" s="43" t="s">
        <v>76</v>
      </c>
      <c r="B57" s="43" t="s">
        <v>77</v>
      </c>
      <c r="C57" s="43" t="s">
        <v>189</v>
      </c>
      <c r="D57" s="43">
        <v>57</v>
      </c>
      <c r="E57" s="43" t="s">
        <v>190</v>
      </c>
      <c r="F57" s="43" t="b">
        <v>1</v>
      </c>
      <c r="G57" s="43" t="b">
        <v>1</v>
      </c>
      <c r="H57" s="43" t="s">
        <v>110</v>
      </c>
    </row>
    <row r="58" spans="1:8" x14ac:dyDescent="0.25">
      <c r="A58" s="43" t="s">
        <v>76</v>
      </c>
      <c r="B58" s="43" t="s">
        <v>77</v>
      </c>
      <c r="C58" s="43" t="s">
        <v>191</v>
      </c>
      <c r="D58" s="43">
        <v>58</v>
      </c>
      <c r="E58" s="43" t="s">
        <v>192</v>
      </c>
      <c r="F58" s="43" t="b">
        <v>1</v>
      </c>
      <c r="G58" s="43" t="b">
        <v>1</v>
      </c>
      <c r="H58" s="43" t="s">
        <v>110</v>
      </c>
    </row>
    <row r="59" spans="1:8" x14ac:dyDescent="0.25">
      <c r="A59" s="43" t="s">
        <v>76</v>
      </c>
      <c r="B59" s="43" t="s">
        <v>77</v>
      </c>
      <c r="C59" s="43" t="s">
        <v>193</v>
      </c>
      <c r="D59" s="43">
        <v>59</v>
      </c>
      <c r="E59" s="43" t="s">
        <v>194</v>
      </c>
      <c r="F59" s="43" t="b">
        <v>1</v>
      </c>
      <c r="G59" s="43" t="b">
        <v>1</v>
      </c>
      <c r="H59" s="43" t="s">
        <v>110</v>
      </c>
    </row>
    <row r="60" spans="1:8" x14ac:dyDescent="0.25">
      <c r="A60" s="43" t="s">
        <v>76</v>
      </c>
      <c r="B60" s="43" t="s">
        <v>77</v>
      </c>
      <c r="C60" s="43" t="s">
        <v>195</v>
      </c>
      <c r="D60" s="43">
        <v>64</v>
      </c>
      <c r="E60" s="43" t="s">
        <v>196</v>
      </c>
      <c r="F60" s="43" t="b">
        <v>1</v>
      </c>
      <c r="G60" s="43" t="b">
        <v>1</v>
      </c>
      <c r="H60" s="43" t="s">
        <v>110</v>
      </c>
    </row>
    <row r="61" spans="1:8" x14ac:dyDescent="0.25">
      <c r="A61" s="43" t="s">
        <v>76</v>
      </c>
      <c r="B61" s="43" t="s">
        <v>77</v>
      </c>
      <c r="C61" s="43" t="s">
        <v>197</v>
      </c>
      <c r="D61" s="43">
        <v>65</v>
      </c>
      <c r="E61" s="43" t="s">
        <v>198</v>
      </c>
      <c r="F61" s="43" t="b">
        <v>1</v>
      </c>
      <c r="G61" s="43" t="b">
        <v>1</v>
      </c>
      <c r="H61" s="43" t="s">
        <v>110</v>
      </c>
    </row>
    <row r="62" spans="1:8" x14ac:dyDescent="0.25">
      <c r="A62" s="43" t="s">
        <v>76</v>
      </c>
      <c r="B62" s="43" t="s">
        <v>77</v>
      </c>
      <c r="C62" s="43" t="s">
        <v>199</v>
      </c>
      <c r="D62" s="43">
        <v>66</v>
      </c>
      <c r="E62" s="43" t="s">
        <v>200</v>
      </c>
      <c r="F62" s="43" t="b">
        <v>1</v>
      </c>
      <c r="G62" s="43" t="b">
        <v>1</v>
      </c>
      <c r="H62" s="43" t="s">
        <v>110</v>
      </c>
    </row>
    <row r="63" spans="1:8" x14ac:dyDescent="0.25">
      <c r="A63" s="43" t="s">
        <v>76</v>
      </c>
      <c r="B63" s="43" t="s">
        <v>77</v>
      </c>
      <c r="C63" s="43" t="s">
        <v>201</v>
      </c>
      <c r="D63" s="43">
        <v>67</v>
      </c>
      <c r="E63" s="43" t="s">
        <v>141</v>
      </c>
      <c r="F63" s="43" t="b">
        <v>1</v>
      </c>
      <c r="G63" s="43" t="b">
        <v>1</v>
      </c>
      <c r="H63" s="43" t="s">
        <v>110</v>
      </c>
    </row>
    <row r="64" spans="1:8" x14ac:dyDescent="0.25">
      <c r="A64" s="43" t="s">
        <v>76</v>
      </c>
      <c r="B64" s="43" t="s">
        <v>77</v>
      </c>
      <c r="C64" s="43" t="s">
        <v>202</v>
      </c>
      <c r="D64" s="43">
        <v>68</v>
      </c>
      <c r="E64" s="43" t="s">
        <v>203</v>
      </c>
      <c r="F64" s="43" t="b">
        <v>1</v>
      </c>
      <c r="G64" s="43" t="b">
        <v>1</v>
      </c>
      <c r="H64" s="43" t="s">
        <v>110</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E75"/>
  <sheetViews>
    <sheetView topLeftCell="A5" workbookViewId="0">
      <selection activeCell="E19" sqref="E19"/>
    </sheetView>
  </sheetViews>
  <sheetFormatPr baseColWidth="10" defaultRowHeight="15" x14ac:dyDescent="0.25"/>
  <cols>
    <col min="2" max="2" width="10.85546875" bestFit="1" customWidth="1"/>
    <col min="3" max="3" width="14.140625" bestFit="1" customWidth="1"/>
    <col min="4" max="4" width="25.42578125" customWidth="1"/>
  </cols>
  <sheetData>
    <row r="1" spans="1:5" x14ac:dyDescent="0.25">
      <c r="A1" s="46" t="s">
        <v>212</v>
      </c>
      <c r="B1" s="47"/>
      <c r="C1" s="46"/>
    </row>
    <row r="2" spans="1:5" x14ac:dyDescent="0.25">
      <c r="A2" s="46"/>
      <c r="B2" s="47"/>
      <c r="C2" s="46"/>
    </row>
    <row r="3" spans="1:5" x14ac:dyDescent="0.25">
      <c r="A3" s="46"/>
      <c r="B3" s="47"/>
      <c r="C3" s="46"/>
    </row>
    <row r="4" spans="1:5" x14ac:dyDescent="0.25">
      <c r="A4" s="46"/>
      <c r="B4" s="47"/>
      <c r="C4" s="46"/>
    </row>
    <row r="5" spans="1:5" x14ac:dyDescent="0.25">
      <c r="A5" s="46"/>
      <c r="B5" s="583" t="s">
        <v>213</v>
      </c>
      <c r="C5" s="50" t="s">
        <v>214</v>
      </c>
      <c r="D5" s="50" t="s">
        <v>216</v>
      </c>
      <c r="E5" t="s">
        <v>341</v>
      </c>
    </row>
    <row r="6" spans="1:5" x14ac:dyDescent="0.25">
      <c r="A6" s="46"/>
      <c r="B6" s="583"/>
      <c r="C6" s="50" t="s">
        <v>215</v>
      </c>
      <c r="D6" s="50" t="s">
        <v>217</v>
      </c>
    </row>
    <row r="7" spans="1:5" x14ac:dyDescent="0.25">
      <c r="A7" s="46"/>
      <c r="B7" s="121"/>
      <c r="C7" s="121"/>
      <c r="D7" s="121"/>
    </row>
    <row r="8" spans="1:5" x14ac:dyDescent="0.25">
      <c r="A8" s="46"/>
      <c r="B8" s="51">
        <v>1953</v>
      </c>
      <c r="C8" s="51" t="s">
        <v>218</v>
      </c>
      <c r="D8" s="51" t="s">
        <v>219</v>
      </c>
      <c r="E8">
        <f>65*12+7</f>
        <v>787</v>
      </c>
    </row>
    <row r="9" spans="1:5" x14ac:dyDescent="0.25">
      <c r="A9" s="46"/>
      <c r="B9" s="51">
        <v>1954</v>
      </c>
      <c r="C9" s="51" t="s">
        <v>220</v>
      </c>
      <c r="D9" s="51" t="s">
        <v>221</v>
      </c>
      <c r="E9">
        <f>65*12+8</f>
        <v>788</v>
      </c>
    </row>
    <row r="10" spans="1:5" x14ac:dyDescent="0.25">
      <c r="A10" s="46"/>
      <c r="B10" s="51">
        <v>1955</v>
      </c>
      <c r="C10" s="51" t="s">
        <v>222</v>
      </c>
      <c r="D10" s="51" t="s">
        <v>223</v>
      </c>
      <c r="E10">
        <f>65*12+9</f>
        <v>789</v>
      </c>
    </row>
    <row r="11" spans="1:5" x14ac:dyDescent="0.25">
      <c r="A11" s="46"/>
      <c r="B11" s="51">
        <v>1956</v>
      </c>
      <c r="C11" s="51" t="s">
        <v>224</v>
      </c>
      <c r="D11" s="51" t="s">
        <v>225</v>
      </c>
      <c r="E11">
        <f>65*12+10</f>
        <v>790</v>
      </c>
    </row>
    <row r="12" spans="1:5" x14ac:dyDescent="0.25">
      <c r="A12" s="46"/>
      <c r="B12" s="51">
        <v>1957</v>
      </c>
      <c r="C12" s="51" t="s">
        <v>226</v>
      </c>
      <c r="D12" s="51" t="s">
        <v>227</v>
      </c>
      <c r="E12">
        <f>65*12+11</f>
        <v>791</v>
      </c>
    </row>
    <row r="13" spans="1:5" x14ac:dyDescent="0.25">
      <c r="A13" s="46"/>
      <c r="B13" s="51">
        <v>1958</v>
      </c>
      <c r="C13" s="51">
        <v>66</v>
      </c>
      <c r="D13" s="51" t="s">
        <v>228</v>
      </c>
      <c r="E13">
        <f>66*12</f>
        <v>792</v>
      </c>
    </row>
    <row r="14" spans="1:5" x14ac:dyDescent="0.25">
      <c r="A14" s="46"/>
      <c r="B14" s="51">
        <v>1959</v>
      </c>
      <c r="C14" s="51" t="s">
        <v>229</v>
      </c>
      <c r="D14" s="51" t="s">
        <v>230</v>
      </c>
      <c r="E14">
        <f>66*12+2</f>
        <v>794</v>
      </c>
    </row>
    <row r="15" spans="1:5" x14ac:dyDescent="0.25">
      <c r="A15" s="46"/>
      <c r="B15" s="51">
        <v>1960</v>
      </c>
      <c r="C15" s="51" t="s">
        <v>231</v>
      </c>
      <c r="D15" s="51" t="s">
        <v>232</v>
      </c>
      <c r="E15">
        <f>66*12+4</f>
        <v>796</v>
      </c>
    </row>
    <row r="16" spans="1:5" x14ac:dyDescent="0.25">
      <c r="A16" s="46"/>
      <c r="B16" s="51">
        <v>1961</v>
      </c>
      <c r="C16" s="51" t="s">
        <v>233</v>
      </c>
      <c r="D16" s="51" t="s">
        <v>234</v>
      </c>
      <c r="E16">
        <f>66*12+6</f>
        <v>798</v>
      </c>
    </row>
    <row r="17" spans="2:5" x14ac:dyDescent="0.25">
      <c r="B17" s="51">
        <v>1962</v>
      </c>
      <c r="C17" s="51" t="s">
        <v>235</v>
      </c>
      <c r="D17" s="51" t="s">
        <v>236</v>
      </c>
      <c r="E17">
        <f>66*12+8</f>
        <v>800</v>
      </c>
    </row>
    <row r="18" spans="2:5" x14ac:dyDescent="0.25">
      <c r="B18" s="51">
        <v>1963</v>
      </c>
      <c r="C18" s="51" t="s">
        <v>237</v>
      </c>
      <c r="D18" s="51" t="s">
        <v>238</v>
      </c>
      <c r="E18">
        <f>66*12+10</f>
        <v>802</v>
      </c>
    </row>
    <row r="19" spans="2:5" x14ac:dyDescent="0.25">
      <c r="B19" s="51">
        <v>1964</v>
      </c>
      <c r="C19" s="51">
        <v>67</v>
      </c>
      <c r="D19" s="51" t="s">
        <v>239</v>
      </c>
      <c r="E19">
        <f>67*12</f>
        <v>804</v>
      </c>
    </row>
    <row r="20" spans="2:5" x14ac:dyDescent="0.25">
      <c r="B20" s="51"/>
      <c r="C20" s="51"/>
      <c r="D20" s="51"/>
    </row>
    <row r="21" spans="2:5" x14ac:dyDescent="0.25">
      <c r="B21" s="51"/>
      <c r="C21" s="51"/>
      <c r="D21" s="51"/>
    </row>
    <row r="22" spans="2:5" x14ac:dyDescent="0.25">
      <c r="B22" s="51"/>
      <c r="C22" s="51"/>
      <c r="D22" s="51"/>
    </row>
    <row r="23" spans="2:5" x14ac:dyDescent="0.25">
      <c r="B23" s="51"/>
      <c r="C23" s="51"/>
      <c r="D23" s="51"/>
    </row>
    <row r="24" spans="2:5" x14ac:dyDescent="0.25">
      <c r="B24" s="51"/>
      <c r="C24" s="51"/>
      <c r="D24" s="51"/>
    </row>
    <row r="25" spans="2:5" x14ac:dyDescent="0.25">
      <c r="B25" s="51"/>
      <c r="C25" s="51"/>
      <c r="D25" s="51"/>
    </row>
    <row r="26" spans="2:5" x14ac:dyDescent="0.25">
      <c r="B26" s="51"/>
      <c r="C26" s="51"/>
      <c r="D26" s="51"/>
    </row>
    <row r="27" spans="2:5" x14ac:dyDescent="0.25">
      <c r="B27" s="51"/>
      <c r="C27" s="51"/>
      <c r="D27" s="51"/>
    </row>
    <row r="28" spans="2:5" x14ac:dyDescent="0.25">
      <c r="B28" s="51"/>
      <c r="C28" s="51"/>
      <c r="D28" s="51"/>
    </row>
    <row r="29" spans="2:5" x14ac:dyDescent="0.25">
      <c r="B29" s="51"/>
      <c r="C29" s="51"/>
      <c r="D29" s="51"/>
    </row>
    <row r="30" spans="2:5" x14ac:dyDescent="0.25">
      <c r="B30" s="51"/>
      <c r="C30" s="51"/>
      <c r="D30" s="51"/>
    </row>
    <row r="31" spans="2:5" x14ac:dyDescent="0.25">
      <c r="B31" s="51"/>
      <c r="C31" s="51"/>
      <c r="D31" s="51"/>
    </row>
    <row r="32" spans="2:5" x14ac:dyDescent="0.25">
      <c r="B32" s="51"/>
      <c r="C32" s="51"/>
      <c r="D32" s="51"/>
    </row>
    <row r="33" spans="2:4" x14ac:dyDescent="0.25">
      <c r="B33" s="51"/>
      <c r="C33" s="51"/>
      <c r="D33" s="51"/>
    </row>
    <row r="34" spans="2:4" x14ac:dyDescent="0.25">
      <c r="B34" s="51"/>
      <c r="C34" s="51"/>
      <c r="D34" s="51"/>
    </row>
    <row r="35" spans="2:4" x14ac:dyDescent="0.25">
      <c r="B35" s="51"/>
      <c r="C35" s="51"/>
      <c r="D35" s="51"/>
    </row>
    <row r="36" spans="2:4" x14ac:dyDescent="0.25">
      <c r="B36" s="51"/>
      <c r="C36" s="51"/>
      <c r="D36" s="51"/>
    </row>
    <row r="37" spans="2:4" x14ac:dyDescent="0.25">
      <c r="B37" s="51"/>
      <c r="C37" s="51"/>
      <c r="D37" s="51"/>
    </row>
    <row r="38" spans="2:4" x14ac:dyDescent="0.25">
      <c r="B38" s="51"/>
      <c r="C38" s="51"/>
      <c r="D38" s="51"/>
    </row>
    <row r="39" spans="2:4" x14ac:dyDescent="0.25">
      <c r="B39" s="51"/>
      <c r="C39" s="51"/>
      <c r="D39" s="51"/>
    </row>
    <row r="40" spans="2:4" x14ac:dyDescent="0.25">
      <c r="B40" s="51"/>
      <c r="C40" s="51"/>
      <c r="D40" s="51"/>
    </row>
    <row r="41" spans="2:4" x14ac:dyDescent="0.25">
      <c r="B41" s="51"/>
      <c r="C41" s="51"/>
      <c r="D41" s="51"/>
    </row>
    <row r="42" spans="2:4" x14ac:dyDescent="0.25">
      <c r="B42" s="51"/>
      <c r="C42" s="51"/>
      <c r="D42" s="51"/>
    </row>
    <row r="43" spans="2:4" x14ac:dyDescent="0.25">
      <c r="B43" s="51"/>
      <c r="C43" s="51"/>
      <c r="D43" s="51"/>
    </row>
    <row r="44" spans="2:4" x14ac:dyDescent="0.25">
      <c r="B44" s="51"/>
      <c r="C44" s="51"/>
      <c r="D44" s="51"/>
    </row>
    <row r="45" spans="2:4" x14ac:dyDescent="0.25">
      <c r="B45" s="51"/>
      <c r="C45" s="51"/>
      <c r="D45" s="51"/>
    </row>
    <row r="46" spans="2:4" x14ac:dyDescent="0.25">
      <c r="B46" s="51"/>
      <c r="C46" s="51"/>
      <c r="D46" s="51"/>
    </row>
    <row r="47" spans="2:4" x14ac:dyDescent="0.25">
      <c r="B47" s="51"/>
      <c r="C47" s="51"/>
      <c r="D47" s="51"/>
    </row>
    <row r="48" spans="2:4" x14ac:dyDescent="0.25">
      <c r="B48" s="51"/>
      <c r="C48" s="51"/>
      <c r="D48" s="51"/>
    </row>
    <row r="49" spans="2:4" x14ac:dyDescent="0.25">
      <c r="B49" s="51"/>
      <c r="C49" s="51"/>
      <c r="D49" s="51"/>
    </row>
    <row r="50" spans="2:4" x14ac:dyDescent="0.25">
      <c r="B50" s="51"/>
      <c r="C50" s="51"/>
      <c r="D50" s="51"/>
    </row>
    <row r="51" spans="2:4" x14ac:dyDescent="0.25">
      <c r="B51" s="51"/>
      <c r="C51" s="51"/>
      <c r="D51" s="51"/>
    </row>
    <row r="52" spans="2:4" x14ac:dyDescent="0.25">
      <c r="B52" s="51"/>
      <c r="C52" s="51"/>
      <c r="D52" s="51"/>
    </row>
    <row r="53" spans="2:4" x14ac:dyDescent="0.25">
      <c r="B53" s="51"/>
      <c r="C53" s="51"/>
      <c r="D53" s="51"/>
    </row>
    <row r="54" spans="2:4" x14ac:dyDescent="0.25">
      <c r="B54" s="51"/>
      <c r="C54" s="51"/>
      <c r="D54" s="51"/>
    </row>
    <row r="55" spans="2:4" x14ac:dyDescent="0.25">
      <c r="B55" s="51"/>
      <c r="C55" s="51"/>
      <c r="D55" s="51"/>
    </row>
    <row r="56" spans="2:4" x14ac:dyDescent="0.25">
      <c r="B56" s="51"/>
      <c r="C56" s="51"/>
      <c r="D56" s="51"/>
    </row>
    <row r="57" spans="2:4" x14ac:dyDescent="0.25">
      <c r="B57" s="51"/>
      <c r="C57" s="51"/>
      <c r="D57" s="51"/>
    </row>
    <row r="58" spans="2:4" x14ac:dyDescent="0.25">
      <c r="B58" s="51"/>
      <c r="C58" s="51"/>
      <c r="D58" s="51"/>
    </row>
    <row r="59" spans="2:4" x14ac:dyDescent="0.25">
      <c r="B59" s="51"/>
      <c r="C59" s="51"/>
      <c r="D59" s="51"/>
    </row>
    <row r="60" spans="2:4" x14ac:dyDescent="0.25">
      <c r="B60" s="51"/>
      <c r="C60" s="51"/>
      <c r="D60" s="51"/>
    </row>
    <row r="61" spans="2:4" x14ac:dyDescent="0.25">
      <c r="B61" s="51"/>
      <c r="C61" s="51"/>
      <c r="D61" s="51"/>
    </row>
    <row r="62" spans="2:4" x14ac:dyDescent="0.25">
      <c r="B62" s="51"/>
      <c r="C62" s="51"/>
      <c r="D62" s="51"/>
    </row>
    <row r="63" spans="2:4" x14ac:dyDescent="0.25">
      <c r="B63" s="51"/>
      <c r="C63" s="51"/>
      <c r="D63" s="51"/>
    </row>
    <row r="64" spans="2:4" x14ac:dyDescent="0.25">
      <c r="B64" s="51"/>
      <c r="C64" s="51"/>
      <c r="D64" s="51"/>
    </row>
    <row r="65" spans="2:4" x14ac:dyDescent="0.25">
      <c r="B65" s="51"/>
      <c r="C65" s="51"/>
      <c r="D65" s="51"/>
    </row>
    <row r="66" spans="2:4" x14ac:dyDescent="0.25">
      <c r="B66" s="51"/>
      <c r="C66" s="51"/>
      <c r="D66" s="51"/>
    </row>
    <row r="67" spans="2:4" x14ac:dyDescent="0.25">
      <c r="B67" s="51"/>
      <c r="C67" s="51"/>
      <c r="D67" s="51"/>
    </row>
    <row r="68" spans="2:4" x14ac:dyDescent="0.25">
      <c r="B68" s="51"/>
      <c r="C68" s="51"/>
      <c r="D68" s="51"/>
    </row>
    <row r="69" spans="2:4" x14ac:dyDescent="0.25">
      <c r="B69" s="51"/>
      <c r="C69" s="51"/>
      <c r="D69" s="51"/>
    </row>
    <row r="70" spans="2:4" x14ac:dyDescent="0.25">
      <c r="B70" s="51"/>
      <c r="C70" s="51"/>
      <c r="D70" s="51"/>
    </row>
    <row r="71" spans="2:4" x14ac:dyDescent="0.25">
      <c r="B71" s="51"/>
      <c r="C71" s="51"/>
      <c r="D71" s="51"/>
    </row>
    <row r="72" spans="2:4" x14ac:dyDescent="0.25">
      <c r="B72" s="51"/>
      <c r="C72" s="51"/>
      <c r="D72" s="51"/>
    </row>
    <row r="73" spans="2:4" x14ac:dyDescent="0.25">
      <c r="B73" s="51"/>
      <c r="C73" s="51"/>
      <c r="D73" s="51"/>
    </row>
    <row r="74" spans="2:4" x14ac:dyDescent="0.25">
      <c r="B74" s="51"/>
      <c r="C74" s="51"/>
      <c r="D74" s="51"/>
    </row>
    <row r="75" spans="2:4" x14ac:dyDescent="0.25">
      <c r="B75" s="51"/>
      <c r="C75" s="51"/>
      <c r="D75" s="51"/>
    </row>
  </sheetData>
  <mergeCells count="1">
    <mergeCell ref="B5: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Vorblatt</vt:lpstr>
      <vt:lpstr>Antrag</vt:lpstr>
      <vt:lpstr>Hinweise zur Anmeldeliste</vt:lpstr>
      <vt:lpstr>Liste</vt:lpstr>
      <vt:lpstr>BU (Berufsunfähigkeit)</vt:lpstr>
      <vt:lpstr>EU (Erwerbsunfähigkeit)</vt:lpstr>
      <vt:lpstr>Vorgaben Dropdown</vt:lpstr>
      <vt:lpstr>Vertragsarten</vt:lpstr>
      <vt:lpstr>Regelaltersgrenze GRV</vt:lpstr>
      <vt:lpstr>Daten §10a EStG</vt:lpstr>
      <vt:lpstr>Schweigepflichtentbindgserkl l</vt:lpstr>
      <vt:lpstr>Antrag!Druckbereich</vt:lpstr>
      <vt:lpstr>'BU (Berufsunfähigkeit)'!Druckbereich</vt:lpstr>
      <vt:lpstr>'Daten §10a EStG'!Druckbereich</vt:lpstr>
      <vt:lpstr>'EU (Erwerbsunfähigkeit)'!Druckbereich</vt:lpstr>
      <vt:lpstr>Liste!Druckbereich</vt:lpstr>
      <vt:lpstr>'Schweigepflichtentbindgserkl l'!Druckbereich</vt:lpstr>
      <vt:lpstr>Vorblatt!Druckbereich</vt:lpstr>
    </vt:vector>
  </TitlesOfParts>
  <Company>Talanx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Deckers, Ute</dc:creator>
  <cp:lastModifiedBy>Adamek, Kerstin</cp:lastModifiedBy>
  <cp:lastPrinted>2021-12-28T17:54:06Z</cp:lastPrinted>
  <dcterms:created xsi:type="dcterms:W3CDTF">2020-07-07T06:55:48Z</dcterms:created>
  <dcterms:modified xsi:type="dcterms:W3CDTF">2022-10-26T14:02:07Z</dcterms:modified>
</cp:coreProperties>
</file>