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codeName="DieseArbeitsmappe" defaultThemeVersion="124226"/>
  <mc:AlternateContent xmlns:mc="http://schemas.openxmlformats.org/markup-compatibility/2006">
    <mc:Choice Requires="x15">
      <x15ac:absPath xmlns:x15ac="http://schemas.microsoft.com/office/spreadsheetml/2010/11/ac" url="\\hdi.de\groupshare\HVT\HVT-VW\HVT-VW-VV\Themen\Betrieb\Druckstücke VermittlerPortal\Listenmäßige Meldungen\"/>
    </mc:Choice>
  </mc:AlternateContent>
  <xr:revisionPtr revIDLastSave="0" documentId="8_{F781E72C-AC8D-4A40-BBC0-63C5F8DBDDDE}" xr6:coauthVersionLast="47" xr6:coauthVersionMax="47" xr10:uidLastSave="{00000000-0000-0000-0000-000000000000}"/>
  <bookViews>
    <workbookView xWindow="-120" yWindow="-120" windowWidth="29040" windowHeight="17640" tabRatio="688" activeTab="1" xr2:uid="{00000000-000D-0000-FFFF-FFFF00000000}"/>
  </bookViews>
  <sheets>
    <sheet name="Vorblatt" sheetId="8" r:id="rId1"/>
    <sheet name="Antrag" sheetId="7" r:id="rId2"/>
    <sheet name="Hinweise zur Anmeldeliste" sheetId="12" r:id="rId3"/>
    <sheet name="Liste" sheetId="3" r:id="rId4"/>
    <sheet name="Vorgaben Dropdown" sheetId="4" state="hidden" r:id="rId5"/>
    <sheet name="Vertragsarten" sheetId="5" state="hidden" r:id="rId6"/>
    <sheet name="Regelaltersgrenze GRV" sheetId="6" state="hidden" r:id="rId7"/>
    <sheet name="Schweigepflichtentbindgserkl l" sheetId="9" r:id="rId8"/>
  </sheets>
  <definedNames>
    <definedName name="_xlnm.Print_Area" localSheetId="1">Antrag!$A$1:$J$208</definedName>
    <definedName name="_xlnm.Print_Area" localSheetId="3">Liste!$A$1:$AJ$137</definedName>
    <definedName name="_xlnm.Print_Area" localSheetId="7">'Schweigepflichtentbindgserkl l'!$A$1:$J$68</definedName>
    <definedName name="_xlnm.Print_Area" localSheetId="0">Vorblatt!$A$1:$N$31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40" i="3" l="1"/>
  <c r="AE40" i="3"/>
  <c r="AF40" i="3"/>
  <c r="AD41" i="3"/>
  <c r="AE41" i="3"/>
  <c r="AF41" i="3"/>
  <c r="AD42" i="3"/>
  <c r="AE42" i="3"/>
  <c r="AF42" i="3"/>
  <c r="AD43" i="3"/>
  <c r="AE43" i="3"/>
  <c r="AF43" i="3"/>
  <c r="AD44" i="3"/>
  <c r="AE44" i="3"/>
  <c r="AF44" i="3"/>
  <c r="AD45" i="3"/>
  <c r="AE45" i="3"/>
  <c r="AF45" i="3"/>
  <c r="AD46" i="3"/>
  <c r="AE46" i="3"/>
  <c r="AF46" i="3"/>
  <c r="AD47" i="3"/>
  <c r="AE47" i="3"/>
  <c r="AF47" i="3"/>
  <c r="AD48" i="3"/>
  <c r="AE48" i="3"/>
  <c r="AF48" i="3"/>
  <c r="AD49" i="3"/>
  <c r="AE49" i="3"/>
  <c r="AF49" i="3"/>
  <c r="AD50" i="3"/>
  <c r="AE50" i="3"/>
  <c r="AF50" i="3"/>
  <c r="AD51" i="3"/>
  <c r="AE51" i="3"/>
  <c r="AF51" i="3"/>
  <c r="AD52" i="3"/>
  <c r="AE52" i="3"/>
  <c r="AF52" i="3"/>
  <c r="AD53" i="3"/>
  <c r="AE53" i="3"/>
  <c r="AF53" i="3"/>
  <c r="AD54" i="3"/>
  <c r="AE54" i="3"/>
  <c r="AF54" i="3"/>
  <c r="AD55" i="3"/>
  <c r="AE55" i="3"/>
  <c r="AF55" i="3"/>
  <c r="AD56" i="3"/>
  <c r="AE56" i="3"/>
  <c r="AF56" i="3"/>
  <c r="AD57" i="3"/>
  <c r="AE57" i="3"/>
  <c r="AF57" i="3"/>
  <c r="AD58" i="3"/>
  <c r="AE58" i="3"/>
  <c r="AF58" i="3"/>
  <c r="AD59" i="3"/>
  <c r="AE59" i="3"/>
  <c r="AF59" i="3"/>
  <c r="AD60" i="3"/>
  <c r="AE60" i="3"/>
  <c r="AF60" i="3"/>
  <c r="AD61" i="3"/>
  <c r="AE61" i="3"/>
  <c r="AF61" i="3"/>
  <c r="AD62" i="3"/>
  <c r="AE62" i="3"/>
  <c r="AF62" i="3"/>
  <c r="AD63" i="3"/>
  <c r="AE63" i="3"/>
  <c r="AF63" i="3"/>
  <c r="AD64" i="3"/>
  <c r="AE64" i="3"/>
  <c r="AF64" i="3"/>
  <c r="AD65" i="3"/>
  <c r="AE65" i="3"/>
  <c r="AF65" i="3"/>
  <c r="AD66" i="3"/>
  <c r="AE66" i="3"/>
  <c r="AF66" i="3"/>
  <c r="AD67" i="3"/>
  <c r="AE67" i="3"/>
  <c r="AF67" i="3"/>
  <c r="AD68" i="3"/>
  <c r="AE68" i="3"/>
  <c r="AF68" i="3"/>
  <c r="AD69" i="3"/>
  <c r="AE69" i="3"/>
  <c r="AF69" i="3"/>
  <c r="AD70" i="3"/>
  <c r="AE70" i="3"/>
  <c r="AF70" i="3"/>
  <c r="AD71" i="3"/>
  <c r="AE71" i="3"/>
  <c r="AF71" i="3"/>
  <c r="AD72" i="3"/>
  <c r="AE72" i="3"/>
  <c r="AF72" i="3"/>
  <c r="AD73" i="3"/>
  <c r="AE73" i="3"/>
  <c r="AF73" i="3"/>
  <c r="AD74" i="3"/>
  <c r="AE74" i="3"/>
  <c r="AF74" i="3"/>
  <c r="AD75" i="3"/>
  <c r="AE75" i="3"/>
  <c r="AF75" i="3"/>
  <c r="AD76" i="3"/>
  <c r="AE76" i="3"/>
  <c r="AF76" i="3"/>
  <c r="AD77" i="3"/>
  <c r="AE77" i="3"/>
  <c r="AF77" i="3"/>
  <c r="AD78" i="3"/>
  <c r="AE78" i="3"/>
  <c r="AF78" i="3"/>
  <c r="AD79" i="3"/>
  <c r="AE79" i="3"/>
  <c r="AF79" i="3"/>
  <c r="AD80" i="3"/>
  <c r="AE80" i="3"/>
  <c r="AF80" i="3"/>
  <c r="AD81" i="3"/>
  <c r="AE81" i="3"/>
  <c r="AF81" i="3"/>
  <c r="AD82" i="3"/>
  <c r="AE82" i="3"/>
  <c r="AF82" i="3"/>
  <c r="AD83" i="3"/>
  <c r="AE83" i="3"/>
  <c r="AF83" i="3"/>
  <c r="AD84" i="3"/>
  <c r="AE84" i="3"/>
  <c r="AF84" i="3"/>
  <c r="AD85" i="3"/>
  <c r="AE85" i="3"/>
  <c r="AF85" i="3"/>
  <c r="AD86" i="3"/>
  <c r="AE86" i="3"/>
  <c r="AF86" i="3"/>
  <c r="AD87" i="3"/>
  <c r="AE87" i="3"/>
  <c r="AF87" i="3"/>
  <c r="AD88" i="3"/>
  <c r="AE88" i="3"/>
  <c r="AF88" i="3"/>
  <c r="AD89" i="3"/>
  <c r="AE89" i="3"/>
  <c r="AF89" i="3"/>
  <c r="AD90" i="3"/>
  <c r="AE90" i="3"/>
  <c r="AF90" i="3"/>
  <c r="AD91" i="3"/>
  <c r="AE91" i="3"/>
  <c r="AF91" i="3"/>
  <c r="AD92" i="3"/>
  <c r="AE92" i="3"/>
  <c r="AF92" i="3"/>
  <c r="AD93" i="3"/>
  <c r="AE93" i="3"/>
  <c r="AF93" i="3"/>
  <c r="AD94" i="3"/>
  <c r="AE94" i="3"/>
  <c r="AF94" i="3"/>
  <c r="AD95" i="3"/>
  <c r="AE95" i="3"/>
  <c r="AF95" i="3"/>
  <c r="AD96" i="3"/>
  <c r="AE96" i="3"/>
  <c r="AF96" i="3"/>
  <c r="AD97" i="3"/>
  <c r="AE97" i="3"/>
  <c r="AF97" i="3"/>
  <c r="AD98" i="3"/>
  <c r="AE98" i="3"/>
  <c r="AF98" i="3"/>
  <c r="AD99" i="3"/>
  <c r="AE99" i="3"/>
  <c r="AF99" i="3"/>
  <c r="AD100" i="3"/>
  <c r="AE100" i="3"/>
  <c r="AF100" i="3"/>
  <c r="AD101" i="3"/>
  <c r="AE101" i="3"/>
  <c r="AF101" i="3"/>
  <c r="AD102" i="3"/>
  <c r="AE102" i="3"/>
  <c r="AF102" i="3"/>
  <c r="AD103" i="3"/>
  <c r="AE103" i="3"/>
  <c r="AF103" i="3"/>
  <c r="AD104" i="3"/>
  <c r="AE104" i="3"/>
  <c r="AF104" i="3"/>
  <c r="AD105" i="3"/>
  <c r="AE105" i="3"/>
  <c r="AF105" i="3"/>
  <c r="AD106" i="3"/>
  <c r="AE106" i="3"/>
  <c r="AF106" i="3"/>
  <c r="AD107" i="3"/>
  <c r="AE107" i="3"/>
  <c r="AF107" i="3"/>
  <c r="AD108" i="3"/>
  <c r="AE108" i="3"/>
  <c r="AF108" i="3"/>
  <c r="AD109" i="3"/>
  <c r="AE109" i="3"/>
  <c r="AF109" i="3"/>
  <c r="AD110" i="3"/>
  <c r="AE110" i="3"/>
  <c r="AF110" i="3"/>
  <c r="AD111" i="3"/>
  <c r="AE111" i="3"/>
  <c r="AF111" i="3"/>
  <c r="AD112" i="3"/>
  <c r="AE112" i="3"/>
  <c r="AF112" i="3"/>
  <c r="AD113" i="3"/>
  <c r="AE113" i="3"/>
  <c r="AF113" i="3"/>
  <c r="AD114" i="3"/>
  <c r="AE114" i="3"/>
  <c r="AF114" i="3"/>
  <c r="AD115" i="3"/>
  <c r="AE115" i="3"/>
  <c r="AF115" i="3"/>
  <c r="AD116" i="3"/>
  <c r="AE116" i="3"/>
  <c r="AF116" i="3"/>
  <c r="AD117" i="3"/>
  <c r="AE117" i="3"/>
  <c r="AF117" i="3"/>
  <c r="AD118" i="3"/>
  <c r="AE118" i="3"/>
  <c r="AF118" i="3"/>
  <c r="AD119" i="3"/>
  <c r="AE119" i="3"/>
  <c r="AF119" i="3"/>
  <c r="AD120" i="3"/>
  <c r="AE120" i="3"/>
  <c r="AF120" i="3"/>
  <c r="AD121" i="3"/>
  <c r="AE121" i="3"/>
  <c r="AF121" i="3"/>
  <c r="AD122" i="3"/>
  <c r="AE122" i="3"/>
  <c r="AF122" i="3"/>
  <c r="AD123" i="3"/>
  <c r="AE123" i="3"/>
  <c r="AF123" i="3"/>
  <c r="AD124" i="3"/>
  <c r="AE124" i="3"/>
  <c r="AF124" i="3"/>
  <c r="AD125" i="3"/>
  <c r="AE125" i="3"/>
  <c r="AF125" i="3"/>
  <c r="AD126" i="3"/>
  <c r="AE126" i="3"/>
  <c r="AF126" i="3"/>
  <c r="AD127" i="3"/>
  <c r="AE127" i="3"/>
  <c r="AF127" i="3"/>
  <c r="AD128" i="3"/>
  <c r="AE128" i="3"/>
  <c r="AF128" i="3"/>
  <c r="AD129" i="3"/>
  <c r="AE129" i="3"/>
  <c r="AF129" i="3"/>
  <c r="AD130" i="3"/>
  <c r="AE130" i="3"/>
  <c r="AF130" i="3"/>
  <c r="AD131" i="3"/>
  <c r="AE131" i="3"/>
  <c r="AF131" i="3"/>
  <c r="AD132" i="3"/>
  <c r="AE132" i="3"/>
  <c r="AF132" i="3"/>
  <c r="AD133" i="3"/>
  <c r="AE133" i="3"/>
  <c r="AF133" i="3"/>
  <c r="AD134" i="3"/>
  <c r="AE134" i="3"/>
  <c r="AF134" i="3"/>
  <c r="AD135" i="3"/>
  <c r="AE135" i="3"/>
  <c r="AF135" i="3"/>
  <c r="AD136" i="3"/>
  <c r="AE136" i="3"/>
  <c r="AF136" i="3"/>
  <c r="AD137" i="3"/>
  <c r="AE137" i="3"/>
  <c r="AF137" i="3"/>
  <c r="AD39" i="3"/>
  <c r="AE39" i="3"/>
  <c r="AF39" i="3"/>
  <c r="AF38" i="3"/>
  <c r="AE38" i="3"/>
  <c r="AD38" i="3"/>
  <c r="N37" i="3"/>
  <c r="A93" i="7"/>
  <c r="E63" i="7"/>
  <c r="B63" i="7"/>
  <c r="A63" i="7"/>
  <c r="A61" i="7"/>
  <c r="A60" i="7"/>
  <c r="A59" i="7"/>
  <c r="C57" i="7"/>
  <c r="A55" i="7"/>
  <c r="A54" i="7"/>
  <c r="F114" i="7" l="1"/>
  <c r="A114" i="7"/>
  <c r="A113" i="7"/>
  <c r="A103" i="7"/>
  <c r="B97" i="7"/>
  <c r="A111" i="7"/>
  <c r="A110" i="7"/>
  <c r="A109" i="7"/>
  <c r="E106" i="7"/>
  <c r="B106" i="7"/>
  <c r="A106" i="7"/>
  <c r="D101" i="7"/>
  <c r="B101" i="7"/>
  <c r="H99" i="7"/>
  <c r="B99" i="7"/>
  <c r="H97" i="7"/>
  <c r="A97" i="7"/>
  <c r="L37" i="3" l="1"/>
  <c r="AJ39" i="3" l="1"/>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J90" i="3"/>
  <c r="AJ91" i="3"/>
  <c r="AJ92" i="3"/>
  <c r="AJ93" i="3"/>
  <c r="AJ94" i="3"/>
  <c r="AJ95" i="3"/>
  <c r="AJ96" i="3"/>
  <c r="AJ97" i="3"/>
  <c r="AJ98" i="3"/>
  <c r="AJ99" i="3"/>
  <c r="AJ100" i="3"/>
  <c r="AJ101" i="3"/>
  <c r="AJ102" i="3"/>
  <c r="AJ103" i="3"/>
  <c r="AJ104" i="3"/>
  <c r="AJ105" i="3"/>
  <c r="AJ106" i="3"/>
  <c r="AJ107" i="3"/>
  <c r="AJ108" i="3"/>
  <c r="AJ109" i="3"/>
  <c r="AJ110" i="3"/>
  <c r="AJ111" i="3"/>
  <c r="AJ112" i="3"/>
  <c r="AJ113" i="3"/>
  <c r="AJ114" i="3"/>
  <c r="AJ115" i="3"/>
  <c r="AJ116" i="3"/>
  <c r="AJ117" i="3"/>
  <c r="AJ118" i="3"/>
  <c r="AJ119" i="3"/>
  <c r="AJ120" i="3"/>
  <c r="AJ121" i="3"/>
  <c r="AJ122" i="3"/>
  <c r="AJ123" i="3"/>
  <c r="AJ124" i="3"/>
  <c r="AJ125" i="3"/>
  <c r="AJ126" i="3"/>
  <c r="AJ127" i="3"/>
  <c r="AJ128" i="3"/>
  <c r="AJ129" i="3"/>
  <c r="AJ130" i="3"/>
  <c r="AJ131" i="3"/>
  <c r="AJ132" i="3"/>
  <c r="AJ133" i="3"/>
  <c r="AJ134" i="3"/>
  <c r="AJ135" i="3"/>
  <c r="AJ136" i="3"/>
  <c r="AJ137" i="3"/>
  <c r="U39" i="3"/>
  <c r="V39" i="3" s="1"/>
  <c r="U40" i="3"/>
  <c r="V40" i="3"/>
  <c r="U41" i="3"/>
  <c r="V41" i="3"/>
  <c r="U42" i="3"/>
  <c r="V42" i="3"/>
  <c r="U43" i="3"/>
  <c r="V43" i="3"/>
  <c r="U44" i="3"/>
  <c r="V44" i="3"/>
  <c r="U45" i="3"/>
  <c r="V45" i="3"/>
  <c r="U46" i="3"/>
  <c r="V46" i="3"/>
  <c r="U47" i="3"/>
  <c r="V47" i="3"/>
  <c r="U48" i="3"/>
  <c r="V48" i="3"/>
  <c r="U49" i="3"/>
  <c r="V49" i="3"/>
  <c r="U50" i="3"/>
  <c r="V50" i="3"/>
  <c r="U51" i="3"/>
  <c r="V51" i="3"/>
  <c r="U52" i="3"/>
  <c r="V52" i="3"/>
  <c r="U53" i="3"/>
  <c r="V53" i="3"/>
  <c r="U54" i="3"/>
  <c r="V54" i="3"/>
  <c r="U55" i="3"/>
  <c r="V55" i="3"/>
  <c r="U56" i="3"/>
  <c r="V56" i="3"/>
  <c r="U57" i="3"/>
  <c r="V57" i="3"/>
  <c r="U58" i="3"/>
  <c r="V58" i="3"/>
  <c r="U59" i="3"/>
  <c r="V59" i="3"/>
  <c r="U60" i="3"/>
  <c r="V60" i="3"/>
  <c r="U61" i="3"/>
  <c r="V61" i="3"/>
  <c r="U62" i="3"/>
  <c r="V62" i="3"/>
  <c r="U63" i="3"/>
  <c r="V63" i="3"/>
  <c r="U64" i="3"/>
  <c r="V64" i="3"/>
  <c r="U65" i="3"/>
  <c r="V65" i="3"/>
  <c r="U66" i="3"/>
  <c r="V66" i="3"/>
  <c r="U67" i="3"/>
  <c r="V67" i="3"/>
  <c r="U68" i="3"/>
  <c r="V68" i="3"/>
  <c r="U69" i="3"/>
  <c r="V69" i="3"/>
  <c r="U70" i="3"/>
  <c r="V70" i="3"/>
  <c r="U71" i="3"/>
  <c r="V71" i="3"/>
  <c r="U72" i="3"/>
  <c r="V72" i="3"/>
  <c r="U73" i="3"/>
  <c r="V73" i="3"/>
  <c r="U74" i="3"/>
  <c r="V74" i="3"/>
  <c r="U75" i="3"/>
  <c r="V75" i="3"/>
  <c r="U76" i="3"/>
  <c r="V76" i="3"/>
  <c r="U77" i="3"/>
  <c r="V77" i="3"/>
  <c r="U78" i="3"/>
  <c r="V78" i="3"/>
  <c r="U79" i="3"/>
  <c r="V79" i="3"/>
  <c r="U80" i="3"/>
  <c r="V80" i="3"/>
  <c r="U81" i="3"/>
  <c r="V81" i="3"/>
  <c r="U82" i="3"/>
  <c r="V82" i="3"/>
  <c r="U83" i="3"/>
  <c r="V83" i="3"/>
  <c r="U84" i="3"/>
  <c r="V84" i="3"/>
  <c r="U85" i="3"/>
  <c r="V85" i="3"/>
  <c r="U86" i="3"/>
  <c r="V86" i="3"/>
  <c r="U87" i="3"/>
  <c r="V87" i="3"/>
  <c r="U88" i="3"/>
  <c r="V88" i="3"/>
  <c r="U89" i="3"/>
  <c r="V89" i="3"/>
  <c r="U90" i="3"/>
  <c r="V90" i="3"/>
  <c r="U91" i="3"/>
  <c r="V91" i="3"/>
  <c r="U92" i="3"/>
  <c r="V92" i="3"/>
  <c r="U93" i="3"/>
  <c r="V93" i="3"/>
  <c r="U94" i="3"/>
  <c r="V94" i="3"/>
  <c r="U95" i="3"/>
  <c r="V95" i="3"/>
  <c r="U96" i="3"/>
  <c r="V96" i="3"/>
  <c r="U97" i="3"/>
  <c r="V97" i="3"/>
  <c r="U98" i="3"/>
  <c r="V98" i="3"/>
  <c r="U99" i="3"/>
  <c r="V99" i="3"/>
  <c r="U100" i="3"/>
  <c r="V100" i="3"/>
  <c r="U101" i="3"/>
  <c r="V101" i="3"/>
  <c r="U102" i="3"/>
  <c r="V102" i="3"/>
  <c r="U103" i="3"/>
  <c r="V103" i="3"/>
  <c r="U104" i="3"/>
  <c r="V104" i="3"/>
  <c r="U105" i="3"/>
  <c r="V105" i="3"/>
  <c r="U106" i="3"/>
  <c r="V106" i="3"/>
  <c r="U107" i="3"/>
  <c r="V107" i="3"/>
  <c r="U108" i="3"/>
  <c r="V108" i="3"/>
  <c r="U109" i="3"/>
  <c r="V109" i="3"/>
  <c r="U110" i="3"/>
  <c r="V110" i="3"/>
  <c r="U111" i="3"/>
  <c r="V111" i="3"/>
  <c r="U112" i="3"/>
  <c r="V112" i="3"/>
  <c r="U113" i="3"/>
  <c r="V113" i="3"/>
  <c r="U114" i="3"/>
  <c r="V114" i="3"/>
  <c r="U115" i="3"/>
  <c r="V115" i="3"/>
  <c r="U116" i="3"/>
  <c r="V116" i="3"/>
  <c r="U117" i="3"/>
  <c r="V117" i="3"/>
  <c r="U118" i="3"/>
  <c r="V118" i="3"/>
  <c r="U119" i="3"/>
  <c r="V119" i="3"/>
  <c r="U120" i="3"/>
  <c r="V120" i="3"/>
  <c r="U121" i="3"/>
  <c r="V121" i="3"/>
  <c r="U122" i="3"/>
  <c r="V122" i="3"/>
  <c r="U123" i="3"/>
  <c r="V123" i="3"/>
  <c r="U124" i="3"/>
  <c r="V124" i="3"/>
  <c r="U125" i="3"/>
  <c r="V125" i="3"/>
  <c r="U126" i="3"/>
  <c r="V126" i="3"/>
  <c r="U127" i="3"/>
  <c r="V127" i="3"/>
  <c r="U128" i="3"/>
  <c r="V128" i="3"/>
  <c r="U129" i="3"/>
  <c r="V129" i="3"/>
  <c r="U130" i="3"/>
  <c r="V130" i="3"/>
  <c r="U131" i="3"/>
  <c r="V131" i="3"/>
  <c r="U132" i="3"/>
  <c r="V132" i="3"/>
  <c r="U133" i="3"/>
  <c r="V133" i="3"/>
  <c r="U134" i="3"/>
  <c r="V134" i="3"/>
  <c r="U135" i="3"/>
  <c r="V135" i="3"/>
  <c r="U136" i="3"/>
  <c r="V136" i="3"/>
  <c r="U137" i="3"/>
  <c r="V137" i="3"/>
  <c r="AK39" i="3"/>
  <c r="AK40" i="3"/>
  <c r="AK41" i="3"/>
  <c r="AK42" i="3"/>
  <c r="AK43" i="3"/>
  <c r="AK44" i="3"/>
  <c r="AK45" i="3"/>
  <c r="AK46" i="3"/>
  <c r="AK47" i="3"/>
  <c r="AK48" i="3"/>
  <c r="AK49" i="3"/>
  <c r="AK37" i="3"/>
  <c r="AJ38" i="3"/>
  <c r="AJ37"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125" i="3"/>
  <c r="Y126" i="3"/>
  <c r="Y127" i="3"/>
  <c r="Y128" i="3"/>
  <c r="Y129" i="3"/>
  <c r="Y130" i="3"/>
  <c r="Y131" i="3"/>
  <c r="Y132" i="3"/>
  <c r="Y133" i="3"/>
  <c r="Y134" i="3"/>
  <c r="Y135" i="3"/>
  <c r="Y136" i="3"/>
  <c r="Y137" i="3"/>
  <c r="Y38" i="3"/>
  <c r="M28" i="3"/>
  <c r="AK38" i="3" l="1"/>
  <c r="P38" i="3"/>
  <c r="Q38" i="3"/>
  <c r="P39" i="3"/>
  <c r="Q39" i="3"/>
  <c r="P40" i="3"/>
  <c r="Q40" i="3"/>
  <c r="P41" i="3"/>
  <c r="Q41" i="3"/>
  <c r="P42" i="3"/>
  <c r="Q42" i="3"/>
  <c r="P43" i="3"/>
  <c r="Q43" i="3"/>
  <c r="P44" i="3"/>
  <c r="Q44" i="3"/>
  <c r="P45" i="3"/>
  <c r="Q45" i="3"/>
  <c r="P46" i="3"/>
  <c r="Q46" i="3"/>
  <c r="P47" i="3"/>
  <c r="Q47" i="3"/>
  <c r="P48" i="3"/>
  <c r="Q48" i="3"/>
  <c r="P49" i="3"/>
  <c r="Q49" i="3"/>
  <c r="P50" i="3"/>
  <c r="Q50" i="3"/>
  <c r="P51" i="3"/>
  <c r="Q51" i="3"/>
  <c r="P52" i="3"/>
  <c r="Q52" i="3"/>
  <c r="P53" i="3"/>
  <c r="Q53" i="3"/>
  <c r="P54" i="3"/>
  <c r="Q54" i="3"/>
  <c r="P55" i="3"/>
  <c r="Q55" i="3"/>
  <c r="P56" i="3"/>
  <c r="Q56" i="3"/>
  <c r="P57" i="3"/>
  <c r="Q57" i="3"/>
  <c r="P58" i="3"/>
  <c r="Q58" i="3"/>
  <c r="P59" i="3"/>
  <c r="Q59" i="3"/>
  <c r="P60" i="3"/>
  <c r="Q60" i="3"/>
  <c r="P61" i="3"/>
  <c r="Q61" i="3"/>
  <c r="P62" i="3"/>
  <c r="Q62" i="3"/>
  <c r="P63" i="3"/>
  <c r="Q63" i="3"/>
  <c r="P64" i="3"/>
  <c r="Q64" i="3"/>
  <c r="P65" i="3"/>
  <c r="Q65" i="3"/>
  <c r="P66" i="3"/>
  <c r="Q66" i="3"/>
  <c r="P67" i="3"/>
  <c r="Q67" i="3"/>
  <c r="P68" i="3"/>
  <c r="Q68" i="3"/>
  <c r="P69" i="3"/>
  <c r="Q69" i="3"/>
  <c r="P70" i="3"/>
  <c r="Q70" i="3"/>
  <c r="P71" i="3"/>
  <c r="Q71" i="3"/>
  <c r="P72" i="3"/>
  <c r="Q72" i="3"/>
  <c r="P73" i="3"/>
  <c r="Q73" i="3"/>
  <c r="P74" i="3"/>
  <c r="Q74" i="3"/>
  <c r="P75" i="3"/>
  <c r="Q75" i="3"/>
  <c r="P76" i="3"/>
  <c r="Q76" i="3"/>
  <c r="P77" i="3"/>
  <c r="Q77" i="3"/>
  <c r="P78" i="3"/>
  <c r="Q78" i="3"/>
  <c r="P79" i="3"/>
  <c r="Q79" i="3"/>
  <c r="P80" i="3"/>
  <c r="Q80" i="3"/>
  <c r="P81" i="3"/>
  <c r="Q81" i="3"/>
  <c r="P82" i="3"/>
  <c r="Q82" i="3"/>
  <c r="P83" i="3"/>
  <c r="Q83" i="3"/>
  <c r="P84" i="3"/>
  <c r="Q84" i="3"/>
  <c r="P85" i="3"/>
  <c r="Q85" i="3"/>
  <c r="P86" i="3"/>
  <c r="Q86" i="3"/>
  <c r="P87" i="3"/>
  <c r="Q87" i="3"/>
  <c r="P88" i="3"/>
  <c r="Q88" i="3"/>
  <c r="P89" i="3"/>
  <c r="Q89" i="3"/>
  <c r="P90" i="3"/>
  <c r="Q90" i="3"/>
  <c r="P91" i="3"/>
  <c r="Q91" i="3"/>
  <c r="P92" i="3"/>
  <c r="Q92" i="3"/>
  <c r="P93" i="3"/>
  <c r="Q93" i="3"/>
  <c r="P94" i="3"/>
  <c r="Q94" i="3"/>
  <c r="P95" i="3"/>
  <c r="Q95" i="3"/>
  <c r="P96" i="3"/>
  <c r="Q96" i="3"/>
  <c r="P97" i="3"/>
  <c r="Q97" i="3"/>
  <c r="P98" i="3"/>
  <c r="Q98" i="3"/>
  <c r="P99" i="3"/>
  <c r="Q99" i="3"/>
  <c r="P100" i="3"/>
  <c r="Q100" i="3"/>
  <c r="P101" i="3"/>
  <c r="Q101" i="3"/>
  <c r="P102" i="3"/>
  <c r="Q102" i="3"/>
  <c r="P103" i="3"/>
  <c r="Q103" i="3"/>
  <c r="P104" i="3"/>
  <c r="Q104" i="3"/>
  <c r="P105" i="3"/>
  <c r="Q105" i="3"/>
  <c r="P106" i="3"/>
  <c r="Q106" i="3"/>
  <c r="P107" i="3"/>
  <c r="Q107" i="3"/>
  <c r="P108" i="3"/>
  <c r="Q108" i="3"/>
  <c r="P109" i="3"/>
  <c r="Q109" i="3"/>
  <c r="P110" i="3"/>
  <c r="Q110" i="3"/>
  <c r="P111" i="3"/>
  <c r="Q111" i="3"/>
  <c r="P112" i="3"/>
  <c r="Q112" i="3"/>
  <c r="P113" i="3"/>
  <c r="Q113" i="3"/>
  <c r="P114" i="3"/>
  <c r="Q114" i="3"/>
  <c r="P115" i="3"/>
  <c r="Q115" i="3"/>
  <c r="P116" i="3"/>
  <c r="Q116" i="3"/>
  <c r="P117" i="3"/>
  <c r="Q117" i="3"/>
  <c r="P118" i="3"/>
  <c r="Q118" i="3"/>
  <c r="P119" i="3"/>
  <c r="Q119" i="3"/>
  <c r="P120" i="3"/>
  <c r="Q120" i="3"/>
  <c r="P121" i="3"/>
  <c r="Q121" i="3"/>
  <c r="P122" i="3"/>
  <c r="Q122" i="3"/>
  <c r="P123" i="3"/>
  <c r="Q123" i="3"/>
  <c r="P124" i="3"/>
  <c r="Q124" i="3"/>
  <c r="P125" i="3"/>
  <c r="Q125" i="3"/>
  <c r="P126" i="3"/>
  <c r="Q126" i="3"/>
  <c r="P127" i="3"/>
  <c r="Q127" i="3"/>
  <c r="P128" i="3"/>
  <c r="Q128" i="3"/>
  <c r="P129" i="3"/>
  <c r="Q129" i="3"/>
  <c r="P130" i="3"/>
  <c r="Q130" i="3"/>
  <c r="P131" i="3"/>
  <c r="Q131" i="3"/>
  <c r="P132" i="3"/>
  <c r="Q132" i="3"/>
  <c r="P133" i="3"/>
  <c r="Q133" i="3"/>
  <c r="P134" i="3"/>
  <c r="Q134" i="3"/>
  <c r="P135" i="3"/>
  <c r="Q135" i="3"/>
  <c r="P136" i="3"/>
  <c r="Q136" i="3"/>
  <c r="P137" i="3"/>
  <c r="Q137" i="3"/>
  <c r="Q37" i="3"/>
  <c r="P37" i="3"/>
  <c r="B30" i="3"/>
  <c r="G30"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M37" i="3"/>
  <c r="G25" i="3" l="1"/>
  <c r="C13" i="3" l="1"/>
  <c r="C14" i="3" l="1"/>
  <c r="C12" i="3"/>
  <c r="B133" i="7" l="1"/>
  <c r="D10" i="7" l="1"/>
  <c r="M38" i="3" l="1"/>
  <c r="O38" i="3"/>
  <c r="S38" i="3"/>
  <c r="T38" i="3"/>
  <c r="U38" i="3"/>
  <c r="V38" i="3" s="1"/>
  <c r="L38" i="3"/>
  <c r="K38" i="3" s="1"/>
  <c r="X39" i="3" l="1"/>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L39" i="3" l="1"/>
  <c r="K39" i="3" s="1"/>
  <c r="L40" i="3"/>
  <c r="K40" i="3" s="1"/>
  <c r="L41" i="3"/>
  <c r="K41" i="3" s="1"/>
  <c r="L42" i="3"/>
  <c r="K42" i="3" s="1"/>
  <c r="J22" i="7" l="1"/>
  <c r="E19" i="6" l="1"/>
  <c r="E18" i="6"/>
  <c r="E17" i="6"/>
  <c r="E16" i="6"/>
  <c r="E15" i="6"/>
  <c r="E14" i="6"/>
  <c r="E13" i="6"/>
  <c r="E12" i="6"/>
  <c r="E11" i="6"/>
  <c r="E10" i="6"/>
  <c r="E9" i="6"/>
  <c r="E8" i="6"/>
  <c r="L50" i="3" l="1"/>
  <c r="K50" i="3" s="1"/>
  <c r="M50" i="3"/>
  <c r="L51" i="3"/>
  <c r="K51" i="3" s="1"/>
  <c r="M51" i="3"/>
  <c r="L52" i="3"/>
  <c r="K52" i="3" s="1"/>
  <c r="M52" i="3"/>
  <c r="L53" i="3"/>
  <c r="K53" i="3" s="1"/>
  <c r="M53" i="3"/>
  <c r="L54" i="3"/>
  <c r="K54" i="3" s="1"/>
  <c r="M54" i="3"/>
  <c r="L55" i="3"/>
  <c r="K55" i="3" s="1"/>
  <c r="M55" i="3"/>
  <c r="L56" i="3"/>
  <c r="K56" i="3" s="1"/>
  <c r="M56" i="3"/>
  <c r="L57" i="3"/>
  <c r="K57" i="3" s="1"/>
  <c r="M57" i="3"/>
  <c r="L58" i="3"/>
  <c r="K58" i="3" s="1"/>
  <c r="M58" i="3"/>
  <c r="L59" i="3"/>
  <c r="K59" i="3" s="1"/>
  <c r="M59" i="3"/>
  <c r="L60" i="3"/>
  <c r="K60" i="3" s="1"/>
  <c r="M60" i="3"/>
  <c r="L61" i="3"/>
  <c r="K61" i="3" s="1"/>
  <c r="M61" i="3"/>
  <c r="L62" i="3"/>
  <c r="K62" i="3" s="1"/>
  <c r="M62" i="3"/>
  <c r="L63" i="3"/>
  <c r="K63" i="3" s="1"/>
  <c r="M63" i="3"/>
  <c r="L64" i="3"/>
  <c r="K64" i="3" s="1"/>
  <c r="M64" i="3"/>
  <c r="L65" i="3"/>
  <c r="K65" i="3" s="1"/>
  <c r="M65" i="3"/>
  <c r="L66" i="3"/>
  <c r="K66" i="3" s="1"/>
  <c r="M66" i="3"/>
  <c r="L67" i="3"/>
  <c r="K67" i="3" s="1"/>
  <c r="M67" i="3"/>
  <c r="L68" i="3"/>
  <c r="K68" i="3" s="1"/>
  <c r="M68" i="3"/>
  <c r="L69" i="3"/>
  <c r="K69" i="3" s="1"/>
  <c r="M69" i="3"/>
  <c r="L70" i="3"/>
  <c r="K70" i="3" s="1"/>
  <c r="M70" i="3"/>
  <c r="L71" i="3"/>
  <c r="K71" i="3" s="1"/>
  <c r="M71" i="3"/>
  <c r="L72" i="3"/>
  <c r="K72" i="3" s="1"/>
  <c r="M72" i="3"/>
  <c r="L73" i="3"/>
  <c r="K73" i="3" s="1"/>
  <c r="M73" i="3"/>
  <c r="L74" i="3"/>
  <c r="K74" i="3" s="1"/>
  <c r="M74" i="3"/>
  <c r="L75" i="3"/>
  <c r="K75" i="3" s="1"/>
  <c r="M75" i="3"/>
  <c r="L76" i="3"/>
  <c r="K76" i="3" s="1"/>
  <c r="M76" i="3"/>
  <c r="L77" i="3"/>
  <c r="K77" i="3" s="1"/>
  <c r="M77" i="3"/>
  <c r="L78" i="3"/>
  <c r="K78" i="3" s="1"/>
  <c r="M78" i="3"/>
  <c r="L79" i="3"/>
  <c r="K79" i="3" s="1"/>
  <c r="M79" i="3"/>
  <c r="L80" i="3"/>
  <c r="K80" i="3" s="1"/>
  <c r="M80" i="3"/>
  <c r="L81" i="3"/>
  <c r="K81" i="3" s="1"/>
  <c r="M81" i="3"/>
  <c r="L82" i="3"/>
  <c r="K82" i="3" s="1"/>
  <c r="M82" i="3"/>
  <c r="L83" i="3"/>
  <c r="K83" i="3" s="1"/>
  <c r="M83" i="3"/>
  <c r="L84" i="3"/>
  <c r="K84" i="3" s="1"/>
  <c r="M84" i="3"/>
  <c r="L85" i="3"/>
  <c r="K85" i="3" s="1"/>
  <c r="M85" i="3"/>
  <c r="L86" i="3"/>
  <c r="K86" i="3" s="1"/>
  <c r="M86" i="3"/>
  <c r="L87" i="3"/>
  <c r="K87" i="3" s="1"/>
  <c r="M87" i="3"/>
  <c r="L88" i="3"/>
  <c r="K88" i="3" s="1"/>
  <c r="M88" i="3"/>
  <c r="L89" i="3"/>
  <c r="K89" i="3" s="1"/>
  <c r="M89" i="3"/>
  <c r="L90" i="3"/>
  <c r="K90" i="3" s="1"/>
  <c r="M90" i="3"/>
  <c r="L91" i="3"/>
  <c r="K91" i="3" s="1"/>
  <c r="M91" i="3"/>
  <c r="L92" i="3"/>
  <c r="K92" i="3" s="1"/>
  <c r="M92" i="3"/>
  <c r="L93" i="3"/>
  <c r="K93" i="3" s="1"/>
  <c r="M93" i="3"/>
  <c r="L94" i="3"/>
  <c r="K94" i="3" s="1"/>
  <c r="M94" i="3"/>
  <c r="L95" i="3"/>
  <c r="K95" i="3" s="1"/>
  <c r="M95" i="3"/>
  <c r="L96" i="3"/>
  <c r="K96" i="3" s="1"/>
  <c r="M96" i="3"/>
  <c r="L97" i="3"/>
  <c r="K97" i="3" s="1"/>
  <c r="M97" i="3"/>
  <c r="L98" i="3"/>
  <c r="K98" i="3" s="1"/>
  <c r="M98" i="3"/>
  <c r="L99" i="3"/>
  <c r="K99" i="3" s="1"/>
  <c r="M99" i="3"/>
  <c r="L100" i="3"/>
  <c r="K100" i="3" s="1"/>
  <c r="M100" i="3"/>
  <c r="L101" i="3"/>
  <c r="K101" i="3" s="1"/>
  <c r="M101" i="3"/>
  <c r="L102" i="3"/>
  <c r="K102" i="3" s="1"/>
  <c r="M102" i="3"/>
  <c r="L103" i="3"/>
  <c r="K103" i="3" s="1"/>
  <c r="M103" i="3"/>
  <c r="L104" i="3"/>
  <c r="K104" i="3" s="1"/>
  <c r="M104" i="3"/>
  <c r="L105" i="3"/>
  <c r="K105" i="3" s="1"/>
  <c r="M105" i="3"/>
  <c r="L106" i="3"/>
  <c r="K106" i="3" s="1"/>
  <c r="M106" i="3"/>
  <c r="L107" i="3"/>
  <c r="K107" i="3" s="1"/>
  <c r="M107" i="3"/>
  <c r="L108" i="3"/>
  <c r="K108" i="3" s="1"/>
  <c r="M108" i="3"/>
  <c r="L109" i="3"/>
  <c r="K109" i="3" s="1"/>
  <c r="M109" i="3"/>
  <c r="L110" i="3"/>
  <c r="K110" i="3" s="1"/>
  <c r="M110" i="3"/>
  <c r="L111" i="3"/>
  <c r="K111" i="3" s="1"/>
  <c r="M111" i="3"/>
  <c r="L112" i="3"/>
  <c r="K112" i="3" s="1"/>
  <c r="M112" i="3"/>
  <c r="L113" i="3"/>
  <c r="K113" i="3" s="1"/>
  <c r="M113" i="3"/>
  <c r="L114" i="3"/>
  <c r="K114" i="3" s="1"/>
  <c r="M114" i="3"/>
  <c r="L115" i="3"/>
  <c r="K115" i="3" s="1"/>
  <c r="M115" i="3"/>
  <c r="L116" i="3"/>
  <c r="K116" i="3" s="1"/>
  <c r="M116" i="3"/>
  <c r="L117" i="3"/>
  <c r="K117" i="3" s="1"/>
  <c r="M117" i="3"/>
  <c r="L118" i="3"/>
  <c r="K118" i="3" s="1"/>
  <c r="M118" i="3"/>
  <c r="L119" i="3"/>
  <c r="K119" i="3" s="1"/>
  <c r="M119" i="3"/>
  <c r="L120" i="3"/>
  <c r="K120" i="3" s="1"/>
  <c r="M120" i="3"/>
  <c r="L121" i="3"/>
  <c r="K121" i="3" s="1"/>
  <c r="M121" i="3"/>
  <c r="L122" i="3"/>
  <c r="K122" i="3" s="1"/>
  <c r="M122" i="3"/>
  <c r="L123" i="3"/>
  <c r="K123" i="3" s="1"/>
  <c r="M123" i="3"/>
  <c r="L124" i="3"/>
  <c r="K124" i="3" s="1"/>
  <c r="M124" i="3"/>
  <c r="L125" i="3"/>
  <c r="K125" i="3" s="1"/>
  <c r="M125" i="3"/>
  <c r="L126" i="3"/>
  <c r="K126" i="3" s="1"/>
  <c r="M126" i="3"/>
  <c r="L127" i="3"/>
  <c r="K127" i="3" s="1"/>
  <c r="M127" i="3"/>
  <c r="L128" i="3"/>
  <c r="K128" i="3" s="1"/>
  <c r="M128" i="3"/>
  <c r="L129" i="3"/>
  <c r="K129" i="3" s="1"/>
  <c r="M129" i="3"/>
  <c r="L130" i="3"/>
  <c r="K130" i="3" s="1"/>
  <c r="M130" i="3"/>
  <c r="L131" i="3"/>
  <c r="K131" i="3" s="1"/>
  <c r="M131" i="3"/>
  <c r="L132" i="3"/>
  <c r="K132" i="3" s="1"/>
  <c r="M132" i="3"/>
  <c r="L133" i="3"/>
  <c r="K133" i="3" s="1"/>
  <c r="M133" i="3"/>
  <c r="L134" i="3"/>
  <c r="K134" i="3" s="1"/>
  <c r="M134" i="3"/>
  <c r="L135" i="3"/>
  <c r="K135" i="3" s="1"/>
  <c r="M135" i="3"/>
  <c r="L136" i="3"/>
  <c r="K136" i="3" s="1"/>
  <c r="M136" i="3"/>
  <c r="L137" i="3"/>
  <c r="K137" i="3" s="1"/>
  <c r="M137" i="3"/>
  <c r="L43" i="3" l="1"/>
  <c r="K43" i="3" s="1"/>
  <c r="M43" i="3"/>
  <c r="O43" i="3"/>
  <c r="S43" i="3"/>
  <c r="T43" i="3"/>
  <c r="L44" i="3"/>
  <c r="K44" i="3" s="1"/>
  <c r="M44" i="3"/>
  <c r="O44" i="3"/>
  <c r="S44" i="3"/>
  <c r="T44" i="3"/>
  <c r="L45" i="3"/>
  <c r="K45" i="3" s="1"/>
  <c r="M45" i="3"/>
  <c r="O45" i="3"/>
  <c r="S45" i="3"/>
  <c r="T45" i="3"/>
  <c r="L46" i="3"/>
  <c r="K46" i="3" s="1"/>
  <c r="M46" i="3"/>
  <c r="O46" i="3"/>
  <c r="S46" i="3"/>
  <c r="T46" i="3"/>
  <c r="L47" i="3"/>
  <c r="K47" i="3" s="1"/>
  <c r="M47" i="3"/>
  <c r="O47" i="3"/>
  <c r="S47" i="3"/>
  <c r="T47" i="3"/>
  <c r="L48" i="3"/>
  <c r="K48" i="3" s="1"/>
  <c r="M48" i="3"/>
  <c r="O48" i="3"/>
  <c r="S48" i="3"/>
  <c r="T48" i="3"/>
  <c r="L49" i="3"/>
  <c r="K49" i="3" s="1"/>
  <c r="M49" i="3"/>
  <c r="O49" i="3"/>
  <c r="S49" i="3"/>
  <c r="T49" i="3"/>
  <c r="O50" i="3"/>
  <c r="S50" i="3"/>
  <c r="T50" i="3"/>
  <c r="O51" i="3"/>
  <c r="S51" i="3"/>
  <c r="T51" i="3"/>
  <c r="O52" i="3"/>
  <c r="S52" i="3"/>
  <c r="T52" i="3"/>
  <c r="O53" i="3"/>
  <c r="S53" i="3"/>
  <c r="T53" i="3"/>
  <c r="O54" i="3"/>
  <c r="S54" i="3"/>
  <c r="T54" i="3"/>
  <c r="O55" i="3"/>
  <c r="S55" i="3"/>
  <c r="T55" i="3"/>
  <c r="O56" i="3"/>
  <c r="S56" i="3"/>
  <c r="T56" i="3"/>
  <c r="O57" i="3"/>
  <c r="S57" i="3"/>
  <c r="T57" i="3"/>
  <c r="O58" i="3"/>
  <c r="S58" i="3"/>
  <c r="T58" i="3"/>
  <c r="O59" i="3"/>
  <c r="S59" i="3"/>
  <c r="T59" i="3"/>
  <c r="O60" i="3"/>
  <c r="S60" i="3"/>
  <c r="T60" i="3"/>
  <c r="O61" i="3"/>
  <c r="S61" i="3"/>
  <c r="T61" i="3"/>
  <c r="O62" i="3"/>
  <c r="S62" i="3"/>
  <c r="T62" i="3"/>
  <c r="O63" i="3"/>
  <c r="S63" i="3"/>
  <c r="T63" i="3"/>
  <c r="O64" i="3"/>
  <c r="S64" i="3"/>
  <c r="T64" i="3"/>
  <c r="O65" i="3"/>
  <c r="S65" i="3"/>
  <c r="T65" i="3"/>
  <c r="O66" i="3"/>
  <c r="S66" i="3"/>
  <c r="T66" i="3"/>
  <c r="O67" i="3"/>
  <c r="S67" i="3"/>
  <c r="T67" i="3"/>
  <c r="O68" i="3"/>
  <c r="S68" i="3"/>
  <c r="T68" i="3"/>
  <c r="O69" i="3"/>
  <c r="S69" i="3"/>
  <c r="T69" i="3"/>
  <c r="O70" i="3"/>
  <c r="S70" i="3"/>
  <c r="T70" i="3"/>
  <c r="O71" i="3"/>
  <c r="S71" i="3"/>
  <c r="T71" i="3"/>
  <c r="O72" i="3"/>
  <c r="S72" i="3"/>
  <c r="T72" i="3"/>
  <c r="O73" i="3"/>
  <c r="S73" i="3"/>
  <c r="T73" i="3"/>
  <c r="O74" i="3"/>
  <c r="S74" i="3"/>
  <c r="T74" i="3"/>
  <c r="O75" i="3"/>
  <c r="S75" i="3"/>
  <c r="T75" i="3"/>
  <c r="O76" i="3"/>
  <c r="S76" i="3"/>
  <c r="T76" i="3"/>
  <c r="O77" i="3"/>
  <c r="S77" i="3"/>
  <c r="T77" i="3"/>
  <c r="O78" i="3"/>
  <c r="S78" i="3"/>
  <c r="T78" i="3"/>
  <c r="O79" i="3"/>
  <c r="S79" i="3"/>
  <c r="T79" i="3"/>
  <c r="O80" i="3"/>
  <c r="S80" i="3"/>
  <c r="T80" i="3"/>
  <c r="O81" i="3"/>
  <c r="S81" i="3"/>
  <c r="T81" i="3"/>
  <c r="O82" i="3"/>
  <c r="S82" i="3"/>
  <c r="T82" i="3"/>
  <c r="O83" i="3"/>
  <c r="S83" i="3"/>
  <c r="T83" i="3"/>
  <c r="O84" i="3"/>
  <c r="S84" i="3"/>
  <c r="T84" i="3"/>
  <c r="O85" i="3"/>
  <c r="S85" i="3"/>
  <c r="T85" i="3"/>
  <c r="O86" i="3"/>
  <c r="S86" i="3"/>
  <c r="T86" i="3"/>
  <c r="O87" i="3"/>
  <c r="S87" i="3"/>
  <c r="T87" i="3"/>
  <c r="O88" i="3"/>
  <c r="S88" i="3"/>
  <c r="T88" i="3"/>
  <c r="O89" i="3"/>
  <c r="S89" i="3"/>
  <c r="T89" i="3"/>
  <c r="O90" i="3"/>
  <c r="S90" i="3"/>
  <c r="T90" i="3"/>
  <c r="O91" i="3"/>
  <c r="S91" i="3"/>
  <c r="T91" i="3"/>
  <c r="O92" i="3"/>
  <c r="S92" i="3"/>
  <c r="T92" i="3"/>
  <c r="O93" i="3"/>
  <c r="S93" i="3"/>
  <c r="T93" i="3"/>
  <c r="O94" i="3"/>
  <c r="S94" i="3"/>
  <c r="T94" i="3"/>
  <c r="O95" i="3"/>
  <c r="S95" i="3"/>
  <c r="T95" i="3"/>
  <c r="O96" i="3"/>
  <c r="S96" i="3"/>
  <c r="T96" i="3"/>
  <c r="O97" i="3"/>
  <c r="S97" i="3"/>
  <c r="T97" i="3"/>
  <c r="O98" i="3"/>
  <c r="S98" i="3"/>
  <c r="T98" i="3"/>
  <c r="O99" i="3"/>
  <c r="S99" i="3"/>
  <c r="T99" i="3"/>
  <c r="O100" i="3"/>
  <c r="S100" i="3"/>
  <c r="T100" i="3"/>
  <c r="O101" i="3"/>
  <c r="S101" i="3"/>
  <c r="T101" i="3"/>
  <c r="O102" i="3"/>
  <c r="S102" i="3"/>
  <c r="T102" i="3"/>
  <c r="O103" i="3"/>
  <c r="S103" i="3"/>
  <c r="T103" i="3"/>
  <c r="O104" i="3"/>
  <c r="S104" i="3"/>
  <c r="T104" i="3"/>
  <c r="O105" i="3"/>
  <c r="S105" i="3"/>
  <c r="T105" i="3"/>
  <c r="O106" i="3"/>
  <c r="S106" i="3"/>
  <c r="T106" i="3"/>
  <c r="O107" i="3"/>
  <c r="S107" i="3"/>
  <c r="T107" i="3"/>
  <c r="O108" i="3"/>
  <c r="S108" i="3"/>
  <c r="T108" i="3"/>
  <c r="O109" i="3"/>
  <c r="S109" i="3"/>
  <c r="T109" i="3"/>
  <c r="O110" i="3"/>
  <c r="S110" i="3"/>
  <c r="T110" i="3"/>
  <c r="O111" i="3"/>
  <c r="S111" i="3"/>
  <c r="T111" i="3"/>
  <c r="O112" i="3"/>
  <c r="S112" i="3"/>
  <c r="T112" i="3"/>
  <c r="O113" i="3"/>
  <c r="S113" i="3"/>
  <c r="T113" i="3"/>
  <c r="O114" i="3"/>
  <c r="S114" i="3"/>
  <c r="T114" i="3"/>
  <c r="O115" i="3"/>
  <c r="S115" i="3"/>
  <c r="T115" i="3"/>
  <c r="O116" i="3"/>
  <c r="S116" i="3"/>
  <c r="T116" i="3"/>
  <c r="O117" i="3"/>
  <c r="S117" i="3"/>
  <c r="T117" i="3"/>
  <c r="O118" i="3"/>
  <c r="S118" i="3"/>
  <c r="T118" i="3"/>
  <c r="O119" i="3"/>
  <c r="S119" i="3"/>
  <c r="T119" i="3"/>
  <c r="O120" i="3"/>
  <c r="S120" i="3"/>
  <c r="T120" i="3"/>
  <c r="O121" i="3"/>
  <c r="S121" i="3"/>
  <c r="T121" i="3"/>
  <c r="O122" i="3"/>
  <c r="S122" i="3"/>
  <c r="T122" i="3"/>
  <c r="O123" i="3"/>
  <c r="S123" i="3"/>
  <c r="T123" i="3"/>
  <c r="O124" i="3"/>
  <c r="S124" i="3"/>
  <c r="T124" i="3"/>
  <c r="O125" i="3"/>
  <c r="S125" i="3"/>
  <c r="T125" i="3"/>
  <c r="O126" i="3"/>
  <c r="S126" i="3"/>
  <c r="T126" i="3"/>
  <c r="O127" i="3"/>
  <c r="S127" i="3"/>
  <c r="T127" i="3"/>
  <c r="O128" i="3"/>
  <c r="S128" i="3"/>
  <c r="T128" i="3"/>
  <c r="O129" i="3"/>
  <c r="S129" i="3"/>
  <c r="T129" i="3"/>
  <c r="O130" i="3"/>
  <c r="S130" i="3"/>
  <c r="T130" i="3"/>
  <c r="O131" i="3"/>
  <c r="S131" i="3"/>
  <c r="T131" i="3"/>
  <c r="O132" i="3"/>
  <c r="S132" i="3"/>
  <c r="T132" i="3"/>
  <c r="O133" i="3"/>
  <c r="S133" i="3"/>
  <c r="T133" i="3"/>
  <c r="O134" i="3"/>
  <c r="S134" i="3"/>
  <c r="T134" i="3"/>
  <c r="O135" i="3"/>
  <c r="S135" i="3"/>
  <c r="T135" i="3"/>
  <c r="O136" i="3"/>
  <c r="S136" i="3"/>
  <c r="T136" i="3"/>
  <c r="O137" i="3"/>
  <c r="S137" i="3"/>
  <c r="T137" i="3"/>
  <c r="M39" i="3"/>
  <c r="O39" i="3"/>
  <c r="S39" i="3"/>
  <c r="T39" i="3"/>
  <c r="M40" i="3"/>
  <c r="O40" i="3"/>
  <c r="S40" i="3"/>
  <c r="T40" i="3"/>
  <c r="M41" i="3"/>
  <c r="O41" i="3"/>
  <c r="S41" i="3"/>
  <c r="T41" i="3"/>
  <c r="M42" i="3"/>
  <c r="O42" i="3"/>
  <c r="S42" i="3"/>
  <c r="T42" i="3"/>
  <c r="U37" i="3"/>
  <c r="V37" i="3" s="1"/>
  <c r="T37" i="3"/>
  <c r="S37" i="3"/>
  <c r="O3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Deckers, Ute</author>
  </authors>
  <commentList>
    <comment ref="K20" authorId="0" shapeId="0" xr:uid="{00000000-0006-0000-0300-000001000000}">
      <text>
        <r>
          <rPr>
            <b/>
            <sz val="8"/>
            <color indexed="81"/>
            <rFont val="Tahoma"/>
            <family val="2"/>
          </rPr>
          <t>Deckers, Ute:</t>
        </r>
        <r>
          <rPr>
            <sz val="8"/>
            <color indexed="81"/>
            <rFont val="Tahoma"/>
            <family val="2"/>
          </rPr>
          <t xml:space="preserve">
Zahlweise
  1 = jährlich
  2 = halbjährlich
  4 = vierteljährlich
12 = monatlich</t>
        </r>
      </text>
    </comment>
  </commentList>
</comments>
</file>

<file path=xl/sharedStrings.xml><?xml version="1.0" encoding="utf-8"?>
<sst xmlns="http://schemas.openxmlformats.org/spreadsheetml/2006/main" count="1143" uniqueCount="545">
  <si>
    <t>HDI Lebensversicherung AG</t>
  </si>
  <si>
    <t>Charles-de-Gaulle-Platz 1</t>
  </si>
  <si>
    <t>50679 Köln</t>
  </si>
  <si>
    <t>Tel.: + 49 221 144-2325</t>
  </si>
  <si>
    <t>Datum der Meldung</t>
  </si>
  <si>
    <t>Versicherungsnehmer</t>
  </si>
  <si>
    <t/>
  </si>
  <si>
    <t>Abkommensnummer</t>
  </si>
  <si>
    <t>Nr.</t>
  </si>
  <si>
    <t>Name</t>
  </si>
  <si>
    <t>Vorname</t>
  </si>
  <si>
    <t>Anschrift 
Straße, Haus-Nr.</t>
  </si>
  <si>
    <t>PLZ</t>
  </si>
  <si>
    <t>Ort</t>
  </si>
  <si>
    <r>
      <t xml:space="preserve">Geschlecht
</t>
    </r>
    <r>
      <rPr>
        <sz val="10"/>
        <color theme="0"/>
        <rFont val="Arial"/>
        <family val="2"/>
      </rPr>
      <t>(m/w)</t>
    </r>
  </si>
  <si>
    <r>
      <t xml:space="preserve">Geb.-Dat.
</t>
    </r>
    <r>
      <rPr>
        <sz val="10"/>
        <color theme="0"/>
        <rFont val="Arial"/>
        <family val="2"/>
      </rPr>
      <t>(TT.MM.JJJJ)</t>
    </r>
  </si>
  <si>
    <t>Nationalität</t>
  </si>
  <si>
    <r>
      <t xml:space="preserve">Versiche-rungsbeginn 
</t>
    </r>
    <r>
      <rPr>
        <sz val="10"/>
        <color theme="0"/>
        <rFont val="Arial"/>
        <family val="2"/>
      </rPr>
      <t>(TT.MM.JJJJ)</t>
    </r>
  </si>
  <si>
    <t>Tarif</t>
  </si>
  <si>
    <t>Endalter</t>
  </si>
  <si>
    <t>Angaben zur versicherten Person</t>
  </si>
  <si>
    <t>Auswahlfelder:</t>
  </si>
  <si>
    <t>gesetzliche uvA</t>
  </si>
  <si>
    <t>1)</t>
  </si>
  <si>
    <t>2)</t>
  </si>
  <si>
    <t>3)</t>
  </si>
  <si>
    <t>Versicherungsbeginn (TT.MM.JJJJ)</t>
  </si>
  <si>
    <t>4)</t>
  </si>
  <si>
    <t>5)</t>
  </si>
  <si>
    <t>ja</t>
  </si>
  <si>
    <t>nein</t>
  </si>
  <si>
    <t>m</t>
  </si>
  <si>
    <t>w</t>
  </si>
  <si>
    <t>Geschlecht</t>
  </si>
  <si>
    <t>ja/nein</t>
  </si>
  <si>
    <t>Zahlweise</t>
  </si>
  <si>
    <t>vertragliche uvA ab V-beginn</t>
  </si>
  <si>
    <t xml:space="preserve"> </t>
  </si>
  <si>
    <t>Nummer der Vorversiche-
rung bei Erhöhungs-versicherung</t>
  </si>
  <si>
    <r>
      <t>Zahlweise:
(</t>
    </r>
    <r>
      <rPr>
        <b/>
        <sz val="10"/>
        <color indexed="9"/>
        <rFont val="Arial"/>
        <family val="2"/>
      </rPr>
      <t>1 / 2 / 4 / 12)</t>
    </r>
  </si>
  <si>
    <t>Erläuterung: Felder mit dieser Einfärbung KÖNNEN ausgefüllt werden.</t>
  </si>
  <si>
    <t>Erläuterung: Felder mit dieser Einfärbung MÜSSEN ausgefüllt werden.</t>
  </si>
  <si>
    <t>Erläuterung: Felder mit dieser Einfärbung werden berechnet.</t>
  </si>
  <si>
    <t>keine AG-Finanzierung</t>
  </si>
  <si>
    <t>Finanzierung und uvA</t>
  </si>
  <si>
    <t>1) Finanzierung und uvA</t>
  </si>
  <si>
    <t>2) Angaben zum Tarif</t>
  </si>
  <si>
    <t>AN-Finanz., gesetzliche uvA</t>
  </si>
  <si>
    <t>AG-Finanz., gesetzliche uvA</t>
  </si>
  <si>
    <t>AG-Finanz.,vertragliche uvA ab V-beginn</t>
  </si>
  <si>
    <t>Misch-Finanz., vertragliche uvA ab V-beginn</t>
  </si>
  <si>
    <t>4) Angaben zum Versicherungsbeitrag</t>
  </si>
  <si>
    <t>Art der Dynamik</t>
  </si>
  <si>
    <t>Dynamik</t>
  </si>
  <si>
    <t>keine Dynamik</t>
  </si>
  <si>
    <t>BBG-Dynamik</t>
  </si>
  <si>
    <t>Vertragsart</t>
  </si>
  <si>
    <t>Tabellennamen</t>
  </si>
  <si>
    <t>Schlüsselbez Produkt</t>
  </si>
  <si>
    <t>SchlüsselName</t>
  </si>
  <si>
    <t>SchlüsselTechID</t>
  </si>
  <si>
    <t>SchlüsselLangBez</t>
  </si>
  <si>
    <t>inPSL</t>
  </si>
  <si>
    <t>inSchnittstelle</t>
  </si>
  <si>
    <t>REL-Name</t>
  </si>
  <si>
    <t>vertragArtId</t>
  </si>
  <si>
    <t>va_id</t>
  </si>
  <si>
    <t>KEINE_VA</t>
  </si>
  <si>
    <t>Keine Vertragsart</t>
  </si>
  <si>
    <t>REL2.1</t>
  </si>
  <si>
    <t>EINZ</t>
  </si>
  <si>
    <t>Einzel</t>
  </si>
  <si>
    <t>SONDEINZ2</t>
  </si>
  <si>
    <t>Sondereinzel 2</t>
  </si>
  <si>
    <t>SAMM</t>
  </si>
  <si>
    <t>Sammel</t>
  </si>
  <si>
    <t>FIRM</t>
  </si>
  <si>
    <t>Firmen</t>
  </si>
  <si>
    <t>KONZ</t>
  </si>
  <si>
    <t>Konzernangehöriger</t>
  </si>
  <si>
    <t>SONDSAMM</t>
  </si>
  <si>
    <t>Sondersammel</t>
  </si>
  <si>
    <t>KOLL10</t>
  </si>
  <si>
    <t>Kollektiv 10</t>
  </si>
  <si>
    <t>SONDEINZ1</t>
  </si>
  <si>
    <t>Sondereinzel 1</t>
  </si>
  <si>
    <t>KOLL40</t>
  </si>
  <si>
    <t>Kollektiv 40</t>
  </si>
  <si>
    <t>KOLL20</t>
  </si>
  <si>
    <t>Kollektiv 20</t>
  </si>
  <si>
    <t>KOLL30</t>
  </si>
  <si>
    <t>Kollektiv 30</t>
  </si>
  <si>
    <t>SONDSAMMV</t>
  </si>
  <si>
    <t>Sondersammel V</t>
  </si>
  <si>
    <t>KOLL5</t>
  </si>
  <si>
    <t>Kollektiv 5</t>
  </si>
  <si>
    <t>REL4.7</t>
  </si>
  <si>
    <t>SONDKOLL</t>
  </si>
  <si>
    <t>Sonderkollektiv</t>
  </si>
  <si>
    <t>&gt;REL4.7</t>
  </si>
  <si>
    <t>SONDEINZ3</t>
  </si>
  <si>
    <t>Sondereinzel 3</t>
  </si>
  <si>
    <t>REL3</t>
  </si>
  <si>
    <t>SONDSAMM_L</t>
  </si>
  <si>
    <t>Sondersammel L</t>
  </si>
  <si>
    <t>SONDKOLL_L</t>
  </si>
  <si>
    <t>Sonderkollektiv L</t>
  </si>
  <si>
    <t>KOLL5_L</t>
  </si>
  <si>
    <t>Kollektiv 5 L</t>
  </si>
  <si>
    <t>KOLL10_L</t>
  </si>
  <si>
    <t>Kollektiv 10 L</t>
  </si>
  <si>
    <t>VFMW</t>
  </si>
  <si>
    <t>VMW</t>
  </si>
  <si>
    <t>G_OG</t>
  </si>
  <si>
    <t>Gruppen, sowohl offene und geschlossene Kollektive</t>
  </si>
  <si>
    <t>SONDEINZ100</t>
  </si>
  <si>
    <t>Sondereinzel 100</t>
  </si>
  <si>
    <t>KOLL100</t>
  </si>
  <si>
    <t>Kollektiv 100</t>
  </si>
  <si>
    <t>KOLL10_C</t>
  </si>
  <si>
    <t>Kollektiv 10 C</t>
  </si>
  <si>
    <t>KOLL20_C</t>
  </si>
  <si>
    <t>Kollektiv 20 C</t>
  </si>
  <si>
    <t>KOLL30_C</t>
  </si>
  <si>
    <t>Kollektiv 30 C</t>
  </si>
  <si>
    <t>KOLL40_C</t>
  </si>
  <si>
    <t>Kollektiv 40 C</t>
  </si>
  <si>
    <t>NL_NORMALTARIF</t>
  </si>
  <si>
    <t>Normaltarif</t>
  </si>
  <si>
    <t>NL_SONDERTARIF</t>
  </si>
  <si>
    <t>Sondertarif</t>
  </si>
  <si>
    <t>PBL_NORMAL</t>
  </si>
  <si>
    <t>Normal</t>
  </si>
  <si>
    <t>PBL_SELECT</t>
  </si>
  <si>
    <t>Select</t>
  </si>
  <si>
    <t>PBL_SELECT_PLUS</t>
  </si>
  <si>
    <t>Select Plus</t>
  </si>
  <si>
    <t>PBL_SELECT_PARTNER</t>
  </si>
  <si>
    <t>Select Partner</t>
  </si>
  <si>
    <t>PBL_EXKLUSIV</t>
  </si>
  <si>
    <t>Exklusiv</t>
  </si>
  <si>
    <t>TAL_NORMALTARIF</t>
  </si>
  <si>
    <t>TAL_HAUSTARIF</t>
  </si>
  <si>
    <t>Haustarif</t>
  </si>
  <si>
    <t>NL_KOLLEKTIVTARIF</t>
  </si>
  <si>
    <t>Kollektivtarif</t>
  </si>
  <si>
    <t>NL_UMTAUSCHTARIF</t>
  </si>
  <si>
    <t>Umtauschtarif</t>
  </si>
  <si>
    <t>KOLL20_U</t>
  </si>
  <si>
    <t>Kollektiv 20 U</t>
  </si>
  <si>
    <t>EINZEL_100_050</t>
  </si>
  <si>
    <t>Einzel 100 / 0,5</t>
  </si>
  <si>
    <t>EINZEL_100_025</t>
  </si>
  <si>
    <t>Einzel 100 / 0,25</t>
  </si>
  <si>
    <t>EINZEL_100_000</t>
  </si>
  <si>
    <t>Einzel 100 / 0</t>
  </si>
  <si>
    <t>EINZEL_50_050</t>
  </si>
  <si>
    <t>Einzel 50 / 0,5</t>
  </si>
  <si>
    <t>EINZEL_50_025</t>
  </si>
  <si>
    <t>Einzel 50 / 0,25</t>
  </si>
  <si>
    <t>EINZEL_50_000</t>
  </si>
  <si>
    <t>Einzel 50 / 0</t>
  </si>
  <si>
    <t>EINZEL_0_050</t>
  </si>
  <si>
    <t>Einzel 0 / 0,5</t>
  </si>
  <si>
    <t>EINZEL_0_025</t>
  </si>
  <si>
    <t>Einzel 0 / 0,25</t>
  </si>
  <si>
    <t>EINZEL_0_000</t>
  </si>
  <si>
    <t>Einzel 0 / 0</t>
  </si>
  <si>
    <t>EINZ_U</t>
  </si>
  <si>
    <t>Einzel U</t>
  </si>
  <si>
    <t>KOLL10_U</t>
  </si>
  <si>
    <t>Kollektiv 10 U</t>
  </si>
  <si>
    <t>SONDEINZ_H</t>
  </si>
  <si>
    <t>Sondereinzel H</t>
  </si>
  <si>
    <t>PBL_PREMIUM_PLUS</t>
  </si>
  <si>
    <t>Premium Plus</t>
  </si>
  <si>
    <t>PBL_COMFORT</t>
  </si>
  <si>
    <t>Comfort</t>
  </si>
  <si>
    <t>PBL_COMFORT_PLUS</t>
  </si>
  <si>
    <t>Comfort Plus</t>
  </si>
  <si>
    <t>PBL_EXPERT</t>
  </si>
  <si>
    <t>Expert</t>
  </si>
  <si>
    <t>PBL_EXPERT_PLUS</t>
  </si>
  <si>
    <t>Expert Plus</t>
  </si>
  <si>
    <t>NL_NORMALTARIF_U</t>
  </si>
  <si>
    <t>Normaltarif U</t>
  </si>
  <si>
    <t>NL_SONDERTARIF_U</t>
  </si>
  <si>
    <t>Sondertarif U</t>
  </si>
  <si>
    <t>NL_KOLLEKTIVTARIF_U</t>
  </si>
  <si>
    <t>Kollektivtarif U</t>
  </si>
  <si>
    <t>TAL_SONDERTARIF</t>
  </si>
  <si>
    <t>TAL_EINZELTARIF</t>
  </si>
  <si>
    <t>Einzeltarif</t>
  </si>
  <si>
    <t>Vertragsarten</t>
  </si>
  <si>
    <t>Muster</t>
  </si>
  <si>
    <t>Max</t>
  </si>
  <si>
    <t>Endalterberechnung</t>
  </si>
  <si>
    <t>Finanzierungsart und rechtliche Grundlage der Unverfallbarkeit</t>
  </si>
  <si>
    <r>
      <t xml:space="preserve">Eintrittsdatum Firma 
</t>
    </r>
    <r>
      <rPr>
        <sz val="10"/>
        <color theme="0"/>
        <rFont val="Arial"/>
        <family val="2"/>
      </rPr>
      <t>(TT.MM.JJJJ)
(Angabe erforderlich 
bei gesetzlicher uVA)</t>
    </r>
  </si>
  <si>
    <t>alternative Rentenbeginne:</t>
  </si>
  <si>
    <t>Geburtsjahr</t>
  </si>
  <si>
    <t>Regelalters-</t>
  </si>
  <si>
    <t>grenze</t>
  </si>
  <si>
    <t>Erreichen der</t>
  </si>
  <si>
    <t>Regelaltersgrenze</t>
  </si>
  <si>
    <t>65 + 07 Monate</t>
  </si>
  <si>
    <t>08.2018 – 08.2019</t>
  </si>
  <si>
    <t>65 + 08 Monate</t>
  </si>
  <si>
    <t>09.2019 – 09.2020</t>
  </si>
  <si>
    <t>65 + 09 Monate</t>
  </si>
  <si>
    <t>10.2020 – 10.2021</t>
  </si>
  <si>
    <t>65 + 10 Monate</t>
  </si>
  <si>
    <t>11.2021 – 11.2022</t>
  </si>
  <si>
    <t>65 + 11 Monate</t>
  </si>
  <si>
    <t>12.2022 – 12.2023</t>
  </si>
  <si>
    <t>01.2024 – 01.2025</t>
  </si>
  <si>
    <t>66 + 02 Monate</t>
  </si>
  <si>
    <t>03.2025 – 03.2026</t>
  </si>
  <si>
    <t>66 + 04 Monate</t>
  </si>
  <si>
    <t>05.2026 – 05.2027</t>
  </si>
  <si>
    <t>66 + 06 Monate</t>
  </si>
  <si>
    <t>07.2027 – 07.2028</t>
  </si>
  <si>
    <t>66 + 08 Monate</t>
  </si>
  <si>
    <t>09.2028 – 09.2029</t>
  </si>
  <si>
    <t>66 + 10 Monate</t>
  </si>
  <si>
    <t>11.2029 – 11.2030</t>
  </si>
  <si>
    <t>ab 1. Januar 2031</t>
  </si>
  <si>
    <t>Versicherungsbeginn - Monat</t>
  </si>
  <si>
    <t>Regelaltersgrenze GRV</t>
  </si>
  <si>
    <t>Musterweg 13</t>
  </si>
  <si>
    <t>Köln</t>
  </si>
  <si>
    <t>40-1234567</t>
  </si>
  <si>
    <t>Erklärungen zur Direktversicherung nach § 3 Nr. 63 EStG</t>
  </si>
  <si>
    <r>
      <t xml:space="preserve">Nähere Informationen zum eingesetzten Rückversicherer stellt Ihnen dieser unter folgendem Link www.hdi.de/datenschutz zur Verfügung. Sie können die Informationen auch unter den oben genannten Kontaktinformationen anfordern.
</t>
    </r>
    <r>
      <rPr>
        <b/>
        <sz val="10"/>
        <rFont val="Arial"/>
        <family val="2"/>
      </rPr>
      <t>– Vermittler:</t>
    </r>
    <r>
      <rPr>
        <sz val="10"/>
        <rFont val="Arial"/>
        <family val="2"/>
      </rPr>
      <t xml:space="preserve">
Soweit Sie hinsichtlich Ihrer Versicherungsverträge von einem Vermittler betreut werden, verarbeitet Ihr Vermittler die zum Abschluss und zur Durchführung des Vertrages benötigten Antrags-, Vertrags- und Schadendaten. Auch übermittelt unser Unternehmen diese Daten an die Sie betreuenden Vermittler, soweit diese die Informationen zu Ihrer Betreuung und Beratung in Ihren Versicherungs- und Finanzdienstleistungsangelegenheiten benötigen.
</t>
    </r>
    <r>
      <rPr>
        <b/>
        <sz val="10"/>
        <rFont val="Arial"/>
        <family val="2"/>
      </rPr>
      <t>– Datenverarbeitung in der Unternehmensgruppe:</t>
    </r>
    <r>
      <rPr>
        <sz val="10"/>
        <rFont val="Arial"/>
        <family val="2"/>
      </rPr>
      <t xml:space="preserve">
Spezialisierte Unternehmen bzw. Bereiche unserer Unternehmensgruppe nehmen bestimmte Datenverarbeitungsaufgaben für die in der Gruppe verbundenen Unternehmen zentral wahr. Soweit ein Versicherungsvertrag zwischen Ihnen und einem oder mehreren Unternehmen unserer Gruppe besteht, können Ihre Daten etwa zur zentralen Verwaltung von Anschriftendaten, für den telefonischen Kundenservice, zur Vertrags- und Leistungsbearbeitung, für In- und Exkasso oder zur gemeinsamen Postbearbeitung zentral durch ein Unternehmen der Gruppe verarbeitet werden. In unserer Dienstleisterliste finden Sie die Unternehmen, die an einer zentralisierten Datenverarbeitung teilnehmen.
</t>
    </r>
    <r>
      <rPr>
        <b/>
        <sz val="10"/>
        <rFont val="Arial"/>
        <family val="2"/>
      </rPr>
      <t>– Externe Dienstleister:</t>
    </r>
    <r>
      <rPr>
        <sz val="10"/>
        <rFont val="Arial"/>
        <family val="2"/>
      </rPr>
      <t xml:space="preserve">
Wir bedienen uns zur Erfüllung unserer vertraglichen und gesetzlichen Pflichten zum Teil externer Dienstleister.
Eine Auflistung der von uns eingesetzten Auftragnehmer und Dienstleister, zu denen nicht nur vorübergehende Geschäftsbeziehungen bestehen, können Sie der Übersicht „Liste der wesentlichen Dienstleister“ sowie in der jeweils aktuellen Version auf unserer Internetseite unter www.hdi.de/datenschutz entnehmen.
</t>
    </r>
    <r>
      <rPr>
        <b/>
        <sz val="10"/>
        <rFont val="Arial"/>
        <family val="2"/>
      </rPr>
      <t>– Weitere Empfänger:</t>
    </r>
    <r>
      <rPr>
        <sz val="10"/>
        <rFont val="Arial"/>
        <family val="2"/>
      </rPr>
      <t xml:space="preserve">
Darüber hinaus können wir Ihre personenbezogenen Daten an weitere Empfänger übermitteln, wie etwa an Behörden zur Erfüllung gesetzlicher Mitteilungspflichten (z. B. Sozialversicherungsträger, Finanzbehörden oder Strafverfolgungsbehörden).
</t>
    </r>
    <r>
      <rPr>
        <b/>
        <sz val="10"/>
        <rFont val="Arial"/>
        <family val="2"/>
      </rPr>
      <t>Dauer der Datenspeicherung</t>
    </r>
    <r>
      <rPr>
        <sz val="10"/>
        <rFont val="Arial"/>
        <family val="2"/>
      </rPr>
      <t xml:space="preserve">
Wir löschen Ihre personenbezogenen Daten, sobald sie für die oben genannten Zwecke nicht mehr erforderlich sind. Dabei ist es zur Abwehr von Ansprüchen notwendig, dass personenbezogene Daten für die Zeit aufbewahrt werden, in der Ansprüche gegen unser Unternehmen geltend gemacht werden können. Hierbei ist die Aufbewahrungszeit abhängig von vertraglichen und/oder gesetzlichen Verjährungsfristen und den jeweils entsprechenden Verjährungsvoraussetzungen. Zudem speichern wir Ihrem personenbezogenen Daten für den Zeitraum, in dem wir dazu gesetzlich verpflichtet sind. Entsprechende Nachweis- und Aufbewahrungspflichten ergeben sich unter anderem aus dem Handelsgesetzbuch, der Abgabenordnung und dem Geldwäschegesetz.
</t>
    </r>
    <r>
      <rPr>
        <sz val="10"/>
        <rFont val="Arial"/>
        <family val="2"/>
      </rPr>
      <t xml:space="preserve">
</t>
    </r>
  </si>
  <si>
    <r>
      <t xml:space="preserve">Darüber hinaus benötigen wir Ihre personenbezogenen Daten zur Erstellung von versicherungsspezifischen Statistiken, z. B. für die Entwicklung neuer Tarife bzw. zur Optimierung bestehender Tarife oder zur Erfüllung aufsichtsrechtlicher Vorgaben. Die Daten aller mit dem oben genannten Verantwortlichen bestehenden Verträge nutzen wir für eine Betrachtung der gesamten Kundenbeziehung, beispielsweise zur Beratung hinsichtlich einer Vertragsanpassung, -ergänzung und/oder für umfassende Auskunftserteilungen.
Rechtsgrundlage für diese Verarbeitungen personenbezogener Daten für vorvertragliche und vertragliche Zwecke ist Art. 6 Abs. 1 b) DSGVO. Soweit dafür besondere Kategorien personenbezogener Daten (z. B. Ihre Gesundheitsdaten) erforderlich sind, holen wir Ihre Einwilligung nach Art. 9 Abs. 2 a) i. V. m. Art. 7 DSGVO ein. Erstellen wir Statistiken mit diesen Datenkategorien, erfolgt dies auf Grundlage von Art. 9 Abs. 2 j) DSGVO i. V. m. § 27 BDSG.
Ihre Daten verarbeiten wir auch, um berechtigte Interessen von uns oder von Dritten zu wahren (Art. 6 Abs. 1 f) DSGVO). Dies kann insbesondere erforderlich sein:
– zur Gewährleistung der IT-Sicherheit und des IT-Betriebs,
– zur Sanierungsüberprüfung,
– zur postalischen Werbung für unsere eigenen Versicherungsprodukte und für andere Produkte der Unternehmen des Talanx Konzerns und deren Kooperationspartner sowie für Markt- und Meinungsumfragen,
– zur Verhinderung und Aufklärung von Straftaten, insbesondere nutzen wir Datenanalysen zur Erkennung von Hinweisen, die auf Versicherungsmissbrauch hindeuten können.
Darüber hinaus verarbeiten wir Ihre personenbezogenen Daten zur Erfüllung gesetzlicher Verpflichtungen wie z. B. aufsichtsrechtlicher Vorgaben, handels- und steuerrechtlicher Aufbewahrungspflichten oder unserer Beratungspflicht sowie zur Durchführung von gesetzlich notwendigen Kontrollen und gesetzlichen Vorgaben. Als Rechtsgrundlage für die Verarbeitung dienen in diesem Fall die jeweiligen gesetzlichen Regelungen i. V. m. Art. 6 Abs. 1 c) DSGVO.
Sollten wir Ihre personenbezogenen Daten für einen oben nicht genannten Zweck verarbeiten wollen, werden wir Sie im Rahmen der gesetzlichen Bestimmungen darüber zuvor informieren.
</t>
    </r>
    <r>
      <rPr>
        <b/>
        <sz val="10"/>
        <rFont val="Arial"/>
        <family val="2"/>
      </rPr>
      <t>Kategorien von Empfängern der personenbezogenen Daten
– Rückversicherer:</t>
    </r>
    <r>
      <rPr>
        <sz val="10"/>
        <rFont val="Arial"/>
        <family val="2"/>
      </rPr>
      <t xml:space="preserve">
Von uns übernommene Risiken versichern wir bei speziellen Versicherungsunternehmen (Rückversicherer). Dafür kann es erforderlich sein, Ihre Vertrags- und ggf. Schadendaten an einen Rückversicherer zu übermitteln, damit dieser sich ein eigenes Bild über das Risiko oder den Versicherungsfall machen kann. Darüber hinaus ist es möglich, dass der Rückversicherer unser Unternehmen aufgrund seiner besonderen Sachkunde bei der Risiko- oder Leistungsprüfung sowie bei der Bewertung von Verfahrensabläufen unterstützt. Wir übermitteln Ihre Daten an den Rückversicherer nur soweit dies für die Erfüllung unseres Versicherungsvertrages mit Ihnen erforderlich ist bzw. im zur Wahrung unserer berechtigten Interessen erforderlichen Umfang.
</t>
    </r>
  </si>
  <si>
    <r>
      <t xml:space="preserve">
Mit diesen Hinweisen möchten wir Sie über die Erhebung und Verarbeitung Ihrer personenbezogenen
Daten durch den unten benannten Verantwortlichen und die Ihnen nach den datenschutzrechtlichen
Bestimmungen zustehenden Rechte informieren.
</t>
    </r>
    <r>
      <rPr>
        <b/>
        <sz val="10"/>
        <rFont val="Arial"/>
        <family val="2"/>
      </rPr>
      <t>Verantwortlicher für die Datenverarbeitung</t>
    </r>
    <r>
      <rPr>
        <sz val="10"/>
        <rFont val="Arial"/>
        <family val="2"/>
      </rPr>
      <t xml:space="preserve">
HDI Lebensversicherung AG
Charles-de-Gaulle-Platz 1
50679 Köln
Telefon: 0221 144-0, Fax: 0221 144-3833
E-Mail: leben.service@hdi.de
Unseren Datenschutzbeauftragten erreichen Sie per Post unter der o.g. Adresse des Verantwortlichen mit dem Zusatz – Datenschutzbeauftragter/Group Data Protection – oder per E-Mail unter privacy@talanx.com
</t>
    </r>
    <r>
      <rPr>
        <b/>
        <sz val="10"/>
        <rFont val="Arial"/>
        <family val="2"/>
      </rPr>
      <t>Rechtsgrundlagen und Zwecke der Datenverarbeitung</t>
    </r>
    <r>
      <rPr>
        <sz val="10"/>
        <rFont val="Arial"/>
        <family val="2"/>
      </rPr>
      <t xml:space="preserve">
Wir verarbeiten Ihre personenbezogenen Daten unter Beachtung der EU-Datenschutz-Grundverordnung (DSGVO), des Bundesdatenschutzgesetzes (BDSG), der datenschutzrechtlich relevanten Bestimmungen des Versicherungsvertragsgesetzes (VVG) sowie aller weiteren maßgeblichen Gesetze. Darüber hinaus hat sich unser Unternehmen auf die „Verhaltensregeln für den Umgang mit personenbezogenen Daten durch die deutsche Versicherungswirtschaft“ verpflichtet, die die oben genannten Gesetze für die Versicherungswirtschaft präzisieren. Diese können Sie im Internet unter www.hdi.de/datenschutz abrufen.
Stellen Sie einen Antrag auf Versicherungsschutz, benötigen wir die von Ihnen hierbei gemachten personenbezogenen Angaben zum einen zur Einschätzung des von uns zu übernehmenden Risikos im Rahmen der Risikoprüfung (inklusive Risikoausschluss und -erhöhung) und zum anderen im Rahmen der Tarifierung und Annahmeprüfung, die für den Abschluss eines Versicherungsvertrages erforderlich sind. Kommt der Versicherungsvertrag zustande, verarbeiten wir diese personenbezogenen Daten zur Durchführung des Vertragsverhältnisses, insbesondere zur Vertragspolicierung, Sanierungsprüfung, Rechnungsstellung, In- und Exkasso, Rückversicherungsabrechnung, Abrechnung gegenüber Dritten wie z.B. Vermittlern, Tarifanpassung bzw. Tarifoptimierung, Betrugsabwehr und zur Durchführung gesetzlich vorgeschriebener Kontrollen.
</t>
    </r>
    <r>
      <rPr>
        <b/>
        <sz val="10"/>
        <rFont val="Arial"/>
        <family val="2"/>
      </rPr>
      <t xml:space="preserve">Sofern die Verarbeitung Ihrer personenbezogenen Daten nicht zwingend für den Abschluss bzw. die Durchführung des Versicherungsvertrages notwendig ist, erfolgen Ihre Angaben auf freiwilliger Basis und sind entsprechend als freiwillige Angabe gekennzeichnet.
</t>
    </r>
  </si>
  <si>
    <t>Datenschutzhinweise</t>
  </si>
  <si>
    <r>
      <rPr>
        <sz val="8"/>
        <color indexed="63"/>
        <rFont val="HDI-Gerling Sans Cond Light"/>
      </rPr>
      <t>HDI Pensionskasse AG</t>
    </r>
  </si>
  <si>
    <t>HDI Global SE</t>
  </si>
  <si>
    <r>
      <rPr>
        <sz val="8"/>
        <color indexed="63"/>
        <rFont val="HDI-Gerling Sans Cond Light"/>
      </rPr>
      <t>HDI Lebensversicherung AG</t>
    </r>
  </si>
  <si>
    <r>
      <rPr>
        <sz val="8"/>
        <color indexed="63"/>
        <rFont val="HDI-Gerling Sans Cond Light"/>
      </rPr>
      <t>Partnerdatenverarbeitung, Online-Services, Kommunikationsmaßnahmen</t>
    </r>
  </si>
  <si>
    <r>
      <rPr>
        <sz val="8"/>
        <color indexed="63"/>
        <rFont val="HDI-Gerling Sans Cond Light"/>
      </rPr>
      <t>HDI Versicherung AG</t>
    </r>
  </si>
  <si>
    <r>
      <rPr>
        <b/>
        <sz val="8"/>
        <color indexed="63"/>
        <rFont val="HDI-Gerling Sans Cond"/>
      </rPr>
      <t>Konzerngesellschaften, die an gemeinsamen Datenverarbeitungsverfahren der Stammdaten teilnehmen</t>
    </r>
  </si>
  <si>
    <r>
      <rPr>
        <sz val="8"/>
        <color indexed="63"/>
        <rFont val="HDI-Gerling Sans Cond Light"/>
      </rPr>
      <t>ja</t>
    </r>
  </si>
  <si>
    <r>
      <rPr>
        <sz val="8"/>
        <color indexed="63"/>
        <rFont val="HDI-Gerling Sans Cond Light"/>
      </rPr>
      <t>Archivierung von Akten</t>
    </r>
  </si>
  <si>
    <r>
      <rPr>
        <sz val="8"/>
        <color indexed="63"/>
        <rFont val="HDI-Gerling Sans Cond Light"/>
      </rPr>
      <t>Archivierungsunternehmen</t>
    </r>
  </si>
  <si>
    <r>
      <rPr>
        <sz val="8"/>
        <color indexed="63"/>
        <rFont val="HDI-Gerling Sans Cond Light"/>
      </rPr>
      <t>Entsorgung von Papier und elektronischen Datenträgern</t>
    </r>
  </si>
  <si>
    <r>
      <rPr>
        <sz val="8"/>
        <color indexed="63"/>
        <rFont val="HDI-Gerling Sans Cond Light"/>
      </rPr>
      <t>Entsorgungsunternehmen</t>
    </r>
  </si>
  <si>
    <r>
      <rPr>
        <sz val="8"/>
        <color indexed="63"/>
        <rFont val="HDI-Gerling Sans Cond Light"/>
      </rPr>
      <t>nein</t>
    </r>
  </si>
  <si>
    <r>
      <rPr>
        <sz val="8"/>
        <color indexed="63"/>
        <rFont val="HDI-Gerling Sans Cond Light"/>
      </rPr>
      <t>Forderungseinzug</t>
    </r>
  </si>
  <si>
    <r>
      <rPr>
        <sz val="8"/>
        <color indexed="63"/>
        <rFont val="HDI-Gerling Sans Cond Light"/>
      </rPr>
      <t>Inkassounternehmen</t>
    </r>
  </si>
  <si>
    <r>
      <rPr>
        <sz val="8"/>
        <color indexed="63"/>
        <rFont val="HDI-Gerling Sans Cond Light"/>
      </rPr>
      <t>Druck und Versand von Postsendungen</t>
    </r>
  </si>
  <si>
    <r>
      <rPr>
        <sz val="8"/>
        <color indexed="63"/>
        <rFont val="HDI-Gerling Sans Cond Light"/>
      </rPr>
      <t>Lettershops/Druckereien</t>
    </r>
  </si>
  <si>
    <r>
      <rPr>
        <sz val="8"/>
        <color indexed="63"/>
        <rFont val="HDI-Gerling Sans Cond Light"/>
      </rPr>
      <t>Bearbeitung von Rechtsfällen</t>
    </r>
  </si>
  <si>
    <r>
      <rPr>
        <sz val="8"/>
        <color indexed="63"/>
        <rFont val="HDI-Gerling Sans Cond Light"/>
      </rPr>
      <t>Rechtsanwälte</t>
    </r>
  </si>
  <si>
    <r>
      <rPr>
        <b/>
        <sz val="8"/>
        <color indexed="63"/>
        <rFont val="HDI-Gerling Sans Cond"/>
      </rPr>
      <t>Auftrag gebende Gesellschaft(en)</t>
    </r>
  </si>
  <si>
    <r>
      <rPr>
        <b/>
        <sz val="8"/>
        <color indexed="63"/>
        <rFont val="HDI-Gerling Sans Cond"/>
      </rPr>
      <t>Gesundheits- daten</t>
    </r>
  </si>
  <si>
    <t>Dienstleistung/Zweck der Beauftragung</t>
  </si>
  <si>
    <r>
      <rPr>
        <b/>
        <sz val="8"/>
        <color indexed="63"/>
        <rFont val="HDI-Gerling Sans Cond"/>
      </rPr>
      <t>Dienstleisterkategorie</t>
    </r>
  </si>
  <si>
    <t>Kategorien von Dienstleistern, bei denen die Datenverarbeitung nicht Hauptgegenstand des Auftrags ist oder die nur regional oder einmalig tätig sind</t>
  </si>
  <si>
    <r>
      <rPr>
        <sz val="8"/>
        <color indexed="63"/>
        <rFont val="HDI-Gerling Sans Cond Light"/>
      </rPr>
      <t>H-LV</t>
    </r>
  </si>
  <si>
    <t>Medicals Direct Deutschland GmbH</t>
  </si>
  <si>
    <t>teilweise ja</t>
  </si>
  <si>
    <r>
      <rPr>
        <sz val="8"/>
        <color indexed="63"/>
        <rFont val="HDI-Gerling Sans Cond Light"/>
      </rPr>
      <t>Kapitalanlagenverwaltung</t>
    </r>
  </si>
  <si>
    <t>Ampega Asset Management GmbH</t>
  </si>
  <si>
    <r>
      <rPr>
        <sz val="8"/>
        <color indexed="63"/>
        <rFont val="HDI-Gerling Sans Cond Light"/>
      </rPr>
      <t>IT-Rechenzentrum, Infrastrukturbetrieb</t>
    </r>
  </si>
  <si>
    <r>
      <rPr>
        <sz val="8"/>
        <color indexed="63"/>
        <rFont val="HDI-Gerling Sans Cond Light"/>
      </rPr>
      <t>Zentralfunktionen wie Revision, Recht, Risikomanagement und Compliance</t>
    </r>
  </si>
  <si>
    <t>Talanx AG</t>
  </si>
  <si>
    <r>
      <rPr>
        <b/>
        <sz val="8"/>
        <color indexed="63"/>
        <rFont val="HDI-Gerling Sans Cond"/>
      </rPr>
      <t>Dienstleistung/Zweck der Beauftragung</t>
    </r>
  </si>
  <si>
    <r>
      <rPr>
        <b/>
        <sz val="8"/>
        <color indexed="63"/>
        <rFont val="HDI-Gerling Sans Cond"/>
      </rPr>
      <t>Dienstleister</t>
    </r>
  </si>
  <si>
    <r>
      <rPr>
        <b/>
        <sz val="8"/>
        <color indexed="63"/>
        <rFont val="HDI-Gerling Sans Cond"/>
      </rPr>
      <t>Konzerngesellschaft oder externer Dienstleister mit Datenverarbeitung als Hauptgegenstand</t>
    </r>
  </si>
  <si>
    <r>
      <rPr>
        <sz val="8"/>
        <color indexed="63"/>
        <rFont val="HDI-Gerling Sans Cond"/>
      </rPr>
      <t>Gemäß gesetzlicher Informationspflicht und Datenschutzverhaltensregeln der Deutschen Versicherungswirtschaft</t>
    </r>
  </si>
  <si>
    <t>HDI Lebensversicherung AG, HDI Pensionskasse</t>
  </si>
  <si>
    <t xml:space="preserve">               Unterschrift des 
               Vermittlers:</t>
  </si>
  <si>
    <t>Ort, Datum:</t>
  </si>
  <si>
    <t>Die Vermittlerin / der Vermittler empfiehlt – abweichend von ermittelten Zielmärkten – das Produkt aus folgenden Gründen:</t>
  </si>
  <si>
    <r>
      <t xml:space="preserve">Die Wahl des jeweiligen Produkts erfolgte auf ausdrücklichen Kundenwunsch. Es handelt sich nicht um eine Empfehlung des Vermittlers. </t>
    </r>
    <r>
      <rPr>
        <u/>
        <sz val="10"/>
        <rFont val="Arial"/>
        <family val="2"/>
      </rPr>
      <t>Die Kundenentscheidung wurde hinreichend im Beratungsprotokoll dokumentiert.</t>
    </r>
    <r>
      <rPr>
        <sz val="10"/>
        <rFont val="Arial"/>
        <family val="2"/>
      </rPr>
      <t xml:space="preserve">
</t>
    </r>
  </si>
  <si>
    <t>Zielmarkt</t>
  </si>
  <si>
    <t xml:space="preserve">Ort   </t>
  </si>
  <si>
    <t xml:space="preserve">PLZ      </t>
  </si>
  <si>
    <t xml:space="preserve">Straße  </t>
  </si>
  <si>
    <t xml:space="preserve"> Rechtsform</t>
  </si>
  <si>
    <t xml:space="preserve">Firma   </t>
  </si>
  <si>
    <t>Versicherungs-nehmer</t>
  </si>
  <si>
    <r>
      <t>Der Kontoinhaber muss</t>
    </r>
    <r>
      <rPr>
        <u/>
        <sz val="8"/>
        <color indexed="10"/>
        <rFont val="Arial"/>
        <family val="2"/>
      </rPr>
      <t xml:space="preserve"> immer</t>
    </r>
    <r>
      <rPr>
        <sz val="8"/>
        <color indexed="10"/>
        <rFont val="Arial"/>
        <family val="2"/>
      </rPr>
      <t xml:space="preserve"> unterschreiben, auch wenn er mit dem VN identisch ist.</t>
    </r>
  </si>
  <si>
    <t>Unterschrift
 Kontoinhaber</t>
  </si>
  <si>
    <t>Ort/Datum</t>
  </si>
  <si>
    <t>Kredit-
institut</t>
  </si>
  <si>
    <t>BIC</t>
  </si>
  <si>
    <t>Prüfziffer</t>
  </si>
  <si>
    <t>Ländercode</t>
  </si>
  <si>
    <t>IBAN</t>
  </si>
  <si>
    <t>Kontoinhaber, sofern vom VN abweichend</t>
  </si>
  <si>
    <r>
      <t xml:space="preserve">SEPA-Lastschriftmandat                                 Gläubiger-Identifikationsnummer: DE74ZZZ00000051890
</t>
    </r>
    <r>
      <rPr>
        <sz val="10"/>
        <rFont val="Arial"/>
        <family val="2"/>
      </rPr>
      <t xml:space="preserve">Ich ermächtige/Wir ermächtigen die HDI Lebensversicherung AG, Zahlungen von meinem/unserem Konto mittels Lastschrift einzuziehen. Zugleich weise ich mein/weisen wir unser Kreditinstitut an, die von der HDI Lebensversicherung AG auf mein/unser Konto gezogenen Lastschriften einzulösen.
</t>
    </r>
    <r>
      <rPr>
        <b/>
        <sz val="10"/>
        <rFont val="Arial"/>
        <family val="2"/>
      </rPr>
      <t>Hinweis:</t>
    </r>
    <r>
      <rPr>
        <sz val="10"/>
        <rFont val="Arial"/>
        <family val="2"/>
      </rPr>
      <t xml:space="preserve"> Ich kann/Wir können innerhalb von acht Wochen, beginnend mit dem Belastungsdatum, die Erstattung des belasteten Betrages verlangen. Es gelten dabei die mit meinem/unserem Kreditinstitut vereinbarten Bedingungen.
Die fälligen Prämien werden ab sofort von Ihrem Konto abgebucht. Dies gilt auch für die jetzt fälligen Prämien. Der Kontoauszug gilt als Quittung.
Frist für die Vorabinformation: Die HDI Lebensversicherung AG informiert den Zahlungspflichtigen (Versicherungsnehmer) spätestens fünf Tage vor dem Abbuchungstermin über den anstehenden Einzug. Die Mandatsreferenz wird Ihnen die HDI Lebensversicherung AG separat mitteilen.</t>
    </r>
  </si>
  <si>
    <r>
      <t xml:space="preserve">Inkassorelevante 
Daten                </t>
    </r>
    <r>
      <rPr>
        <b/>
        <sz val="8"/>
        <color indexed="17"/>
        <rFont val="Arial"/>
        <family val="2"/>
      </rPr>
      <t xml:space="preserve">Bitte bei Lastschrift
</t>
    </r>
    <r>
      <rPr>
        <b/>
        <u/>
        <sz val="8"/>
        <color indexed="17"/>
        <rFont val="Arial"/>
        <family val="2"/>
      </rPr>
      <t>immer</t>
    </r>
    <r>
      <rPr>
        <b/>
        <sz val="8"/>
        <color indexed="17"/>
        <rFont val="Arial"/>
        <family val="2"/>
      </rPr>
      <t xml:space="preserve"> vollständig
ausfüllen und
unterschreiben</t>
    </r>
    <r>
      <rPr>
        <b/>
        <sz val="10"/>
        <color indexed="17"/>
        <rFont val="Arial"/>
        <family val="2"/>
      </rPr>
      <t>!</t>
    </r>
  </si>
  <si>
    <t>Bitte füllen Sie zusätzlich die unten folgenden Daten aus!</t>
  </si>
  <si>
    <t>Zutreffendes bitte auswählen:</t>
  </si>
  <si>
    <t xml:space="preserve">               Unterschrift des 
               Arbeitgebers:</t>
  </si>
  <si>
    <r>
      <t>2. Datenweitergabe an selbstständige Vermittler</t>
    </r>
    <r>
      <rPr>
        <sz val="10"/>
        <rFont val="Arial"/>
        <family val="2"/>
      </rPr>
      <t xml:space="preserve">
Es kann aber in den folgenden Fällen dazu kommen, dass gemäß § 203 StGB geschützte Informationen über Ihren Vertrag Versicherungsvermittlern zur Kenntnis gegeben werden:
Soweit es zu vertragsbezogenen Beratungszwecken erforderlich ist, kann der Sie betreuende Vermittler Informationen darüber erhalten, ob und ggf. unter welchen Voraussetzungen Ihr Vertrag angenommen werden kann.
Der Vermittler, der Ihren Vertrag vermittelt hat, erfährt, dass und mit welchem Inhalt der Vertrag abgeschlossen wurde.
Bei einem Wechsel des Sie betreuenden Vermittlers auf einen anderen Vermittler kann es zur Übermittlung der Vertragsdaten an den neuen Vermittler kommen. Sie werden bei einem Wechsel des Sie betreuenden Vermittlers auf einen anderen Vermittler vor der Weitergabe von Vertragsdaten informiert sowie auf Ihre Widerspruchsmöglichkeit hingewiesen.</t>
    </r>
  </si>
  <si>
    <t>Ich willige ein, dass die HDI Lebensversicherung AG meine nach § 203 geschützten Daten an die in der oben erwähnten Liste genannten Stellen weitergibt und entbinde die Mitarbeiter des TALANX Konzerns und sonstiger Stellen insoweit von ihrer Schweigepflicht.</t>
  </si>
  <si>
    <t>Handelsregister-/ 
Register-Nr.</t>
  </si>
  <si>
    <t>Haus-Nr.</t>
  </si>
  <si>
    <t>x</t>
  </si>
  <si>
    <t xml:space="preserve">      easy Version-Nr.</t>
  </si>
  <si>
    <t xml:space="preserve">      VSM - Kennzeichen</t>
  </si>
  <si>
    <t xml:space="preserve">      Vermittler-Nummer</t>
  </si>
  <si>
    <t xml:space="preserve">      E-Mail</t>
  </si>
  <si>
    <t xml:space="preserve">                                      Für evtl. Rückfragen bitte Telefon-Nr. und E-Mailadresse angeben.</t>
  </si>
  <si>
    <t xml:space="preserve">      Tel.-Nr.</t>
  </si>
  <si>
    <t xml:space="preserve">      Name</t>
  </si>
  <si>
    <t>Vermittelt durch:</t>
  </si>
  <si>
    <t>Musterfirma</t>
  </si>
  <si>
    <r>
      <rPr>
        <b/>
        <sz val="10"/>
        <color rgb="FFFF0000"/>
        <rFont val="Arial"/>
        <family val="2"/>
      </rPr>
      <t>rein informativ:</t>
    </r>
    <r>
      <rPr>
        <b/>
        <sz val="10"/>
        <rFont val="Arial"/>
        <family val="2"/>
      </rPr>
      <t xml:space="preserve"> Vertragsart</t>
    </r>
  </si>
  <si>
    <t>Aus dem Tabellenblatt "Antrag" übernommen:</t>
  </si>
  <si>
    <t>D</t>
  </si>
  <si>
    <t>Bitte beachten Sie bei der Bearbeitung der listenmäßigen Meldung folgende Punkte:</t>
  </si>
  <si>
    <t>Bitte berücksichtigen Sie die vorgenannten Hinweise, damit es nicht zu Verzögerungen durch Rückfragen kommt.</t>
  </si>
  <si>
    <t>Unsere Kontaktdaten:</t>
  </si>
  <si>
    <t>Mit freundlichen Grüßen</t>
  </si>
  <si>
    <t>Musterexemplar</t>
  </si>
  <si>
    <t>1. Erhebung, Speicherung und Nutzung der von Ihnen mitgeteilten Gesundheitsdaten durch die HDI Lebensversicherung AG</t>
  </si>
  <si>
    <t>Ich willige ein, dass die HDI Lebensversicherung AG die von mir in diesem Antrag und künftig mitgeteilten Gesundheitsdaten erhebt, speichert und nutzt, soweit dies zur Antragsprüfung sowie zur Begründung, Durchführung oder Beendigung dieses Versicherungsvertrages erforderlich ist.</t>
  </si>
  <si>
    <r>
      <t>2. Weitergabe Ihrer Gesundheitsdaten und weiterer nach § 203 StGB geschützter Daten an Stellen außerhalb der HDI Lebensversicherung AG</t>
    </r>
    <r>
      <rPr>
        <sz val="10"/>
        <rFont val="Arial"/>
        <family val="2"/>
      </rPr>
      <t xml:space="preserve">
Die HDI Lebensversicherung AG verpflichtet die nachfolgenden Stellen vertraglich auf die Einhaltung der Vorschriften über den Datenschutz und die Datensicherheit.
</t>
    </r>
    <r>
      <rPr>
        <b/>
        <sz val="10"/>
        <rFont val="Arial"/>
        <family val="2"/>
      </rPr>
      <t>2.1. Datenweitergabe zur medizinischen Begutachtung</t>
    </r>
    <r>
      <rPr>
        <sz val="10"/>
        <rFont val="Arial"/>
        <family val="2"/>
      </rPr>
      <t xml:space="preserve">
Zur Prüfung der Leistungspflicht kann es notwendig sein, medizinische Gutachter einzuschalten. Wir benötigen Ihre Einwilligung und Schweigepflichtentbindung, wenn in diesem Zusammenhang Ihre Gesundheitsdaten und weitere nach § 203 StGB geschützte Daten übermittelt werden. Sie werden über die jeweilige Datenübermittlung unterrichtet.</t>
    </r>
  </si>
  <si>
    <t xml:space="preserve">
Ich willige ein, dass die HDI Lebensversicherung AG meine Gesundheitsdaten an medizinische Gutachter übermittelt, soweit dies im Rahmen der Prüfung der Leistungspflicht erforderlich ist und meine Gesundheitsdaten dort zweckentsprechend verwendet und die Ergebnisse an die HDI Lebensversicherung AG zurück übermittelt werden. Im Hinblick auf meine Gesundheitsdaten und weitere nach § 203 StGB geschützte Daten entbinde ich die für die HDI Lebensversicherung AG tätigen Personen und die Gutachter von ihrer Schweigepflicht.
</t>
  </si>
  <si>
    <t xml:space="preserve">
Ich willige ein, dass die HDI Lebensversicherung AG meine Gesundheitsdaten an die in der oben erwähnten Liste genannten Stellen übermittelt und dass die Gesundheitsdaten dort für die angeführten Zwecke im gleichen Umfang erhoben, verarbeitet und genutzt werden, wie die HDI Lebensversicherung AG dies tun dürfte. Soweit erforderlich, entbinde ich die Mitarbeiter des TALANX Konzerns und sonstiger Stellen im Hinblick auf die Weitergabe von Gesundheitsdaten und anderer nach § 203 StGB
geschützter Daten von ihrer Schweigepflicht.
</t>
  </si>
  <si>
    <t xml:space="preserve">
Ich willige ein, dass die HDI Lebensversicherung AG meine Gesundheitsdaten und sonstigen nach § 203 StGB geschützten Daten in den oben genannten Fällen – soweit erforderlich – an den für mich zuständigen selbstständigen Versicherungsvermittler übermittelt und diese dort erhoben, gespeichert und zu Beratungszwecken genutzt werden dürfen.
</t>
  </si>
  <si>
    <r>
      <t xml:space="preserve">
</t>
    </r>
    <r>
      <rPr>
        <b/>
        <sz val="10"/>
        <rFont val="Arial"/>
        <family val="2"/>
      </rPr>
      <t>3. Speicherung und Verwendung Ihrer Gesundheitsdaten, wenn der Vertrag nicht zustande kommt</t>
    </r>
    <r>
      <rPr>
        <sz val="10"/>
        <rFont val="Arial"/>
        <family val="2"/>
      </rPr>
      <t xml:space="preserve">
Kommt der Vertrag mit Ihnen nicht zustande, speichern wir Ihre im Rahmen der Risikoprüfung erhobenen Gesundheitsdaten für den Fall, dass Sie erneut Versicherungsschutz beantragen. Außerdem ist es möglich, dass wir zu Ihrem Antrag einen Vermerk an das Hinweis- und Informationssystem melden, der an anfragende Versicherungen für deren Risiko- und Leistungsprüfung übermittelt wird (siehe Ziffer 2.4.). Wir speichern Ihre Daten auch, um mögliche Anfragen weiterer Versicherungen beantworten zu können. Ihre Daten werden bei uns und im Hinweis- und Informationssystem bis zum Ende des dritten Kalenderjahres nach dem Jahr der Antragstellung gespeichert.
</t>
    </r>
  </si>
  <si>
    <t xml:space="preserve">
Ich willige ein, dass die HDI Lebensversicherung AG meine Gesundheitsdaten – wenn der Vertrag nicht zustande kommt – für einen Zeitraum von drei Jahren ab dem Ende des Kalenderjahres der Antragstellung zu den oben genannten Zwecken speichert und nutzt.
</t>
  </si>
  <si>
    <r>
      <rPr>
        <b/>
        <sz val="10"/>
        <color indexed="8"/>
        <rFont val="Arial"/>
        <family val="2"/>
      </rPr>
      <t xml:space="preserve">Der Arbeitgeber ist verpflichtet, sich von der versicherten Person, die unterschriebene Einwilligungserklärung zur Schweigepflichtentbindungserklärung geben zu lassen. </t>
    </r>
    <r>
      <rPr>
        <sz val="10"/>
        <color indexed="8"/>
        <rFont val="Arial"/>
        <family val="2"/>
      </rPr>
      <t xml:space="preserve">
Diese Einwilligungserklärung hat HDI als separates Dokument "Schweigepflichtentbinderkl-k_l.pdf" aufbereitet und im Downloadbereich hinterlegt. </t>
    </r>
  </si>
  <si>
    <t>E-Mail: bAV-Antragsservice@hdi.de</t>
  </si>
  <si>
    <t>Monate ab Geburt</t>
  </si>
  <si>
    <t>Monatserster nach Geburtstag</t>
  </si>
  <si>
    <t>Auswahlfeld Antrag</t>
  </si>
  <si>
    <t>... Direktversicherung</t>
  </si>
  <si>
    <t>... Direktversicherung mit Verzicht auf den sofortigen Erhalt der vorvertragl. Informationen nach §7 Abs. 1 S. 3 VVG</t>
  </si>
  <si>
    <r>
      <t xml:space="preserve">Bitte wählen Sie aus: </t>
    </r>
    <r>
      <rPr>
        <b/>
        <sz val="10"/>
        <color rgb="FF006729"/>
        <rFont val="Arial"/>
        <family val="2"/>
      </rPr>
      <t>Listenmäßige Anmeldung für eine …</t>
    </r>
  </si>
  <si>
    <t>Dynamik-
form</t>
  </si>
  <si>
    <t>Erläuterung: Felder mit dieser Einfärbung werden aus dem Tabellenblatt "Antrag" vorbelegt.</t>
  </si>
  <si>
    <t>Leistungsdynamik</t>
  </si>
  <si>
    <t>Dieser Antrag gilt nur im Zusammenhang mit der Liste zur listenmäßigen Anmeldung für eine Direktversicherung innerhalb eines Kollektivvertrages bei der HDI Lebensversicherung AG.</t>
  </si>
  <si>
    <r>
      <t>1. Übertragung von Aufgaben auf andere Stellen (Unternehmen oder Personen)</t>
    </r>
    <r>
      <rPr>
        <sz val="10"/>
        <rFont val="Arial"/>
        <family val="2"/>
      </rPr>
      <t xml:space="preserve">
Wir führen bestimmte Aufgaben, wie zum Beispiel die Leistungsfallbearbeitung oder die telefonische Kundenbetreuung, bei denen es zu einer Erhebung, Verarbeitung oder Nutzung Ihrer Daten kommen kann, nicht selbst durch, sondern übertragen die Erledigung einer anderen Gesellschaft des TALANX Konzerns oder einer anderen Stelle. Werden hierbei Ihre nach § 203 StGB geschützten Daten weitergegeben, benötigen wir Ihre Schweigepflichtentbindung für uns und soweit erforderlich für die anderen Stellen.
Wir führen eine fortlaufend aktualisierte Liste über die Stellen und Kategorien von Stellen, die vereinbarungsgemäß Daten für uns erheben, verarbeiten oder nutzen unter Angabe der übertragenen Aufgaben. Die zurzeit gültige Liste ist auf der Folgeseite der Einwilligungserklärung aufgeführt. Eine aktuelle Liste kann auch im Internet unter www.hdi.de eingesehen oder bei unserem Datenschutzbeauftragten (TALANX AG, HDI-Platz 1, 30659 Hannover, E-Mail: privacy@talanx.com) angefordert werden.
Für die Weitergabe Ihrer Daten an und die Verwendung durch die in der Liste genannten Stellen benötigen wir Ihre 
Schweigepflichtentbindungserklärung.</t>
    </r>
  </si>
  <si>
    <t>Es ist gemäß § 10 Abs. 1 Nr. 1 GwG zu prüfen, ob die uns gegenüber für den Antragsteller auftretende natürliche Person (Unterzeichner des Antrages) dazu berechtigt ist.</t>
  </si>
  <si>
    <t>Diese Person ist zu identifizieren und die Angaben zur Identität sind anhand des Ausweises/Reisepasses zu überprüfen.</t>
  </si>
  <si>
    <t>Es besteht bereits eine Geschäftsbeziehung unter der Versicherungsscheinnummer:</t>
  </si>
  <si>
    <t>In diesem Fall können wir auf die Identifizierung verzichten. Eine Ausweiskopie ist nicht erforderlich.</t>
  </si>
  <si>
    <t>Hiermit bestätige ich, dass die oben aufgeführten Angaben zum Versicherungsnehmer und einer gegebenenfalls für ihn auftretenden Person mit den Daten der vorgelegten Dokumente zur Identifikation übereinstimmen. Kopien der Dokumente sind Bestandteil des Antrages und werden diesem beigefügt.</t>
  </si>
  <si>
    <r>
      <rPr>
        <b/>
        <sz val="10"/>
        <color indexed="17"/>
        <rFont val="Arial"/>
        <family val="2"/>
      </rPr>
      <t>Erklärung zu den Besonderheiten der Fondsgebundenen Lebensversicherung</t>
    </r>
    <r>
      <rPr>
        <sz val="10"/>
        <rFont val="Arial"/>
        <family val="2"/>
      </rPr>
      <t xml:space="preserve">
Mir ist bekannt, dass Kapitalanlagegesellschaften Rückvergütungen in unterschiedlicher Höhe an Versicherungsunternehmen und gegebenen-falls an Vertriebspartner zahlen. Nähere Einzelheiten sind in den „Informationen zu den Anlagemöglichkeiten“ beschrieben. Die Rückvergütung wird im Rahmen der von der jeweiligen Kapitalanlagegesellschaft ausgewiesenen Verwaltungskosten dem Kapitalanlagevermögen entnommen, so dass hierdurch keine zusätzlichen Kosten entstehen. Mir ist ebenso bekannt, dass die Wertentwicklung von den Kapitalmärkten abhängig ist und sowohl die Chance auf Kurssteigerungen wie auch das Risiko des Kursrückgangs besteht. Über die Chancen und Risiken einer Investition in Kapitalanlagen bin ich informiert worden.</t>
    </r>
  </si>
  <si>
    <t>Inkassodaten</t>
  </si>
  <si>
    <t>Überweisung mit Aufforderung</t>
  </si>
  <si>
    <t>SEPA Lastschriftmandat</t>
  </si>
  <si>
    <t>SEPA Lastschriftmandat Avis</t>
  </si>
  <si>
    <t>Überweisung ohne Aufforderung</t>
  </si>
  <si>
    <t>GmbH</t>
  </si>
  <si>
    <t>5) Angaben zur Prämien-Dynamik</t>
  </si>
  <si>
    <t>Die Anmeldeliste gliedert sich in zwei Teile:</t>
  </si>
  <si>
    <t>Der Kopf der Liste kann ausgefüllt werden, muss es aber nicht.</t>
  </si>
  <si>
    <t xml:space="preserve">Im Kopf der Liste werden einige Parameter abgefragt, die häufig für den gesamten Personenkreis identisch sind. Hierzu gehören z. B. der Tarif und das Endalter. </t>
  </si>
  <si>
    <t>Wenn der Kopf - ganz oder teilweise - ausgefüllt ist, wird der Tabellenteil der Liste für jede eingetragene Person mit den Werten vorbelegt. Die Vorbelegung erscheint nur dann in einer Zeile, wenn in Spalte B der Zeile ein Name eingetragen wurde.</t>
  </si>
  <si>
    <t>Die Werte der Tabelle werden mit den Angaben aus dem Kopf initialisiert.</t>
  </si>
  <si>
    <t>Alle Werte der Tabelle dürfen und können überschrieben werden. Achtung: Durch das Überschreiben werden die Formeln in den Zellen gelöscht. Dadurch funktioniert das Initialisieren dann nicht mehr.</t>
  </si>
  <si>
    <t>Für einige Zellen wurde das Format festgelegt. Es erscheint eine Fehlermeldung, wenn versucht wird, Daten in einem anderen Format einzutragen.</t>
  </si>
  <si>
    <t>Im gesamten Tabellenblatt sind die Zellen gegen unbeabsichtigtes Überschreiben geschützt.</t>
  </si>
  <si>
    <t>Allgemeiner Hinweis:</t>
  </si>
  <si>
    <t>Nur die Zellen, die Input zulassen, sind nicht geschützt. Das führt dazu, dass der Nutzer auch die dort hinterlegten Formeln zerstört, sobald er den Zellinhalt löscht.</t>
  </si>
  <si>
    <t>Die Vertretungsberechtigung ergibt sich aus dem beigefügten Handelsregisterauszug.</t>
  </si>
  <si>
    <t>GWG</t>
  </si>
  <si>
    <t>Der Vertrieb der Direktversicherungen erfolgt innerhalb der ermittelten Zielmärkte. Die 
empfohlenen Produkte entsprechen den Bedürfnissen, Merkmalen und Zielen der Kunden.</t>
  </si>
  <si>
    <t>Eine Kopie der Vertretungsvollmacht ist beigefügt</t>
  </si>
  <si>
    <t>bei AG-Finanzierung: Angabe zur unverfallbaren Anwartschaft (uvA)</t>
  </si>
  <si>
    <t>Tarife</t>
  </si>
  <si>
    <t>Listenmäßige Anmeldung vom</t>
  </si>
  <si>
    <t>Versiche-rung(en)</t>
  </si>
  <si>
    <t xml:space="preserve">           Vertrags- / Gruppen- /        Abkommensnummer</t>
  </si>
  <si>
    <t>44-…...</t>
  </si>
  <si>
    <r>
      <t xml:space="preserve">Karenzzeit 
</t>
    </r>
    <r>
      <rPr>
        <sz val="10"/>
        <color indexed="9"/>
        <rFont val="Arial"/>
        <family val="2"/>
      </rPr>
      <t>(0-24 Monate)</t>
    </r>
  </si>
  <si>
    <t>Beruf</t>
  </si>
  <si>
    <t>Berufsstellung</t>
  </si>
  <si>
    <t>Personal-
verant-
wortung</t>
  </si>
  <si>
    <t>Anteil körperliche Tätigkeit</t>
  </si>
  <si>
    <t>Risiko-
gruppe</t>
  </si>
  <si>
    <t>Jahresrente
BUZ</t>
  </si>
  <si>
    <t>Anteil Reise-tätigkeit</t>
  </si>
  <si>
    <t>Höchster Bildungs-abschluss</t>
  </si>
  <si>
    <t>Gesamt-Beitrag gemäß Zahlweise in Euro</t>
  </si>
  <si>
    <t>Abge-schlossene Berufs-ausbildung</t>
  </si>
  <si>
    <t>Anteil
Büro-
tätigkeit</t>
  </si>
  <si>
    <t>Gewinnform BU</t>
  </si>
  <si>
    <t>B</t>
  </si>
  <si>
    <t>G</t>
  </si>
  <si>
    <t>Gewinnform EU</t>
  </si>
  <si>
    <t>Lst-Dynamik BU/EU</t>
  </si>
  <si>
    <t>keine abgeschl. Berufsausbildung</t>
  </si>
  <si>
    <t>kein Abschluss</t>
  </si>
  <si>
    <t>A0-top</t>
  </si>
  <si>
    <t>Meister</t>
  </si>
  <si>
    <t>(qualifizierter) Hauptschulabschluss</t>
  </si>
  <si>
    <t>A0</t>
  </si>
  <si>
    <t>Fachwirt</t>
  </si>
  <si>
    <t>Realschulabschluss/mittlere Reife</t>
  </si>
  <si>
    <t>A1-top</t>
  </si>
  <si>
    <t>Techniker</t>
  </si>
  <si>
    <t>Fachabitur</t>
  </si>
  <si>
    <t>A1</t>
  </si>
  <si>
    <t>Berufsausbildung (handwerklich)</t>
  </si>
  <si>
    <t>Abitur</t>
  </si>
  <si>
    <t>A-top</t>
  </si>
  <si>
    <t>Berufsausbildung (kaufmännisch)</t>
  </si>
  <si>
    <t>Bachelor (Fachhochschule)</t>
  </si>
  <si>
    <t>A</t>
  </si>
  <si>
    <t>Berufsausbildung (technisch)</t>
  </si>
  <si>
    <t>Bachelor (Universität)</t>
  </si>
  <si>
    <t>B1-top</t>
  </si>
  <si>
    <t>Berufsausbildung (sonstige)</t>
  </si>
  <si>
    <t>Master (Fachhochschule)</t>
  </si>
  <si>
    <t>B1</t>
  </si>
  <si>
    <t>keine Angabe</t>
  </si>
  <si>
    <t>Master (Universität)</t>
  </si>
  <si>
    <t>B-top</t>
  </si>
  <si>
    <t>Diplom, Magister</t>
  </si>
  <si>
    <t>Staatsexamen (Universität)</t>
  </si>
  <si>
    <t>C1-top</t>
  </si>
  <si>
    <t>Promotion</t>
  </si>
  <si>
    <t>C1</t>
  </si>
  <si>
    <t>Bachelor (Berufsakademie)</t>
  </si>
  <si>
    <t>C-top</t>
  </si>
  <si>
    <t>Master (Berufsakademie)</t>
  </si>
  <si>
    <t>C</t>
  </si>
  <si>
    <t>Bildungsabschluss</t>
  </si>
  <si>
    <t>Berufsausbildung</t>
  </si>
  <si>
    <t>Risikogruppen</t>
  </si>
  <si>
    <t>Angaben zur Finanzierung und uvA:</t>
  </si>
  <si>
    <t>Angaben zum Tarif:</t>
  </si>
  <si>
    <t>Angaben zum Versicherungsbeitrag:</t>
  </si>
  <si>
    <t>Angaben zur Prämien-Dynamik:</t>
  </si>
  <si>
    <t>Falls das Tabellenblatt nicht geschützt ist, lassen sich die Zeilen des Kopfes über das Gruppierungs-Zeichen am linken Tabellenrand einklappen.</t>
  </si>
  <si>
    <t xml:space="preserve">E-Mail: bAV-Antragsservice@hdi.de </t>
  </si>
  <si>
    <t>Nr</t>
  </si>
  <si>
    <t>Hinweis</t>
  </si>
  <si>
    <t>Die Datei muss vollständig ausgefüllt werden.</t>
  </si>
  <si>
    <t>In einzelnen Spalten haben wir Hinweise zur korrekten Befüllung hinterlegt.</t>
  </si>
  <si>
    <t>Der angegebene Dateiname sollte eindeutig sein.</t>
  </si>
  <si>
    <t>Der Ausdruck muss auf den entsprechenden Seiten unterschrieben werden.</t>
  </si>
  <si>
    <t>Der Arbeitgeber bestätigt mit seiner Unterschrift im Antrag, dass die versicherte Person ihre Zustimmung zur Schweigepflichentbindungserklärung abgegeben hat. 
Die Schweigepflichtentbindungserklärung der zu versichernden Person muss nicht zwingend mit der Liste bei uns eingereicht werden. Uns reicht es aus, wenn wir die Unterlage jederzeit beim Arbeitgeber abrufen können.</t>
  </si>
  <si>
    <t>Neben der unterschriebenen Liste (vorzugsweise per pdf Datei) bitten wir auch um Übersendung der elektronischen Datei als Excel-Format per Mail. Nur so können wir Ihre Daten maschinell weiterverarbeiten.</t>
  </si>
  <si>
    <t>Bitte beachten Sie: Auf die handschriftliche Unterschrift kann in einigen Fällen verzichtet werden. Näheres entnehmen Sie bitte dem beigefügten LOOKin vom 08.09.2020.</t>
  </si>
  <si>
    <t>In Zeile 40 der Tabelle steht ein Muster-Datensatz zur Orientierung. Er darf gelöscht werden, kann aber auch stehenbleiben.</t>
  </si>
  <si>
    <t>Arbeiter(in)</t>
  </si>
  <si>
    <t>Angestellte(r)</t>
  </si>
  <si>
    <t>Auszubildene(r)</t>
  </si>
  <si>
    <r>
      <rPr>
        <b/>
        <sz val="10"/>
        <color indexed="17"/>
        <rFont val="Arial"/>
        <family val="2"/>
      </rPr>
      <t>Schweigepflichtentbindungserklärung des Arbeitgebers gegenüber der HDI Lebensversicherung AG zur Verwendung von Daten, die dem Schutz des § 203 StGB unterliegen</t>
    </r>
    <r>
      <rPr>
        <sz val="10"/>
        <rFont val="Arial"/>
        <family val="2"/>
      </rPr>
      <t xml:space="preserve">
(Der Text beruht auf der Einwilligungs-/Schweigepflichtentbindungserklärung für die Lebens- und Krankenversicherung, die 2011 mit den Datenschutzaufsichtsbehörden inhaltlich abgestimmt wurde.)
Als Unternehmen der Lebensversicherung benötigen wir, die HDI Lebensversicherung AG, Ihre Schweigepflichtentbindung, um Ihre nach § 203 Strafgesetzbuch geschützten Daten, wie z. B. die Tatsache, dass ein Vertrag mit Ihnen besteht, an andere Stellen, z. B. Kundenservicegesellschaften oder IT-Dienstleister weiterleiten zu dürfen.
Die folgenden Einwilligungs- und Schweigepflichtentbindungserklärungen sind für die Antragsprüfung sowie die Begründung, Durchführung oder Beendigung Ihres Versicherungsvertrages bei der HDI Lebensversicherung AG unentbehrlich. </t>
    </r>
    <r>
      <rPr>
        <b/>
        <sz val="10"/>
        <rFont val="Arial"/>
        <family val="2"/>
      </rPr>
      <t>Es steht Ihnen frei, die Einwilligung/ Schweigepflichtentbindung nicht abzugeben oder jederzeit später mit Wirkung für die Zukunft unter der oben angegebenen Adresse zu widerrufen. Wir weisen jedoch darauf hin, dass ohne Verarbeitung von Gesundheitsdaten der Abschluss oder die Durchführung des Versicherungsvertrages in der Regel nicht möglich sein wird.</t>
    </r>
    <r>
      <rPr>
        <sz val="10"/>
        <rFont val="Arial"/>
        <family val="2"/>
      </rPr>
      <t xml:space="preserve">
Die Erklärungen betreffen den Umgang mit Ihren nach § 203 StGB geschützten Daten bei der Weitergabe an Stellen außerhalb der HDI Lebensversicherung AG.
Die Erklärungen gelten für die von Ihnen gesetzlich vertretenen Personen wie Ihre Kinder, soweit diese die Tragweite dieser Einwilligung nicht erkennen und daher keine eigenen Erklärungen abgeben können.
</t>
    </r>
    <r>
      <rPr>
        <b/>
        <sz val="10"/>
        <rFont val="Arial"/>
        <family val="2"/>
      </rPr>
      <t>Weitergabe Ihrer nach § 203 StGB geschützten Daten an Stellen außerhalb der HDI Lebensversicherung AG</t>
    </r>
    <r>
      <rPr>
        <sz val="10"/>
        <rFont val="Arial"/>
        <family val="2"/>
      </rPr>
      <t xml:space="preserve">
Die HDI Lebensversicherung AG verpflichtet die nachfolgenden Stellen vertraglich auf die Einhaltung der Vorschriften über den Datenschutz und die Datensicherheit.</t>
    </r>
  </si>
  <si>
    <t xml:space="preserve">Die Identifizierung des Versicherungsnehmers  erfolgt über den Auszug aus dem Handels- oder Genossenschaftsregister oder aus einem vergleichbaren amtlichen Register oder Verzeichnis. Bitte legen Sie eine aktuelle Kopie bei. Bei Freiberuflern  oder  Personengesellschaft erfolgt die Identifizierung anhand einer lesbaren Kopie des Personalausweises oder Reisepasses. (Vorder – und Rückseite).
</t>
  </si>
  <si>
    <t xml:space="preserve">
3. Verwendung der Überschussanteile
Das Bezugsrecht bezieht sich bei Entgeltumwandlung auch auf die erwirtschafteten Überschussanteile. Diese werden zur 
Erhöhung der Leistung aus der Direktversicherung verwendet. Dasselbe gilt bei reiner arbeitgeberfinanzierten 
Altersversorgung, sofern nicht eine andere Verwendung der Überschussanteile vereinbart wird.
4. Unverfallbarkeit
Bei Entgeltumwandlung ist die Versorgungsanwartschaft des Mitarbeiters sofort mit Beginn der Entgeltumwandlung gesetzlich 
unverfallbar. Bei arbeitgeberfinanzierten Zusagen ist die Versorgungsanwartschaft gesetzlich unverfallbar, wenn der Mitarbeiter 
das 21. Lebensjahr vollendet und die Versorgungsanwartschaft mindestens 3 Jahre betragen hat. 
Soweit ein von Beginn der Versicherung an uneingeschränkt unwiderrufliches Bezugsrecht vereinbart wird, ist die Anwartschaft 
sofort vertraglich unverfallbar. Die Höhe der unverfallbaren Anwartschaft richtet sich nach den gesetzlichen Vorschriften.
5. Abtretung, Verpfändung und Beleihung
Die Abtretung, Verpfändung oder Beleihung jeglicher Ansprüche oder Rechte aus dem Versicherungsvertrag ist ausgeschlossen.
6. Vorzeitiges Ausscheiden
Scheidet die versicherte Person vor Eintritt des Versicherungsfalles aus den Diensten des Arbeitgebers aus, so meldet der Arbeitgeber unverzüglich die auf das Leben der versicherten Person genommenen Versicherungen ab. Das Nähere regeln die 
Allgemeinen Versicherungsbedingungen.</t>
  </si>
  <si>
    <t>b)     Todesfall-Leistung
        Ist eine Hinterbliebenenleistung mitversichert sind die Hinterbliebenen der versicherten Person
ba)  bei Entgeltumwandlung / teilweiser Finanzierung durch den Arbeitgeber von Beginn der Versicherung an uneingeschränkt 
        unwiderruflich bezugsberechtigt,
bb)  bei rein arbeitgeberfinanzierter Altersversorgung unter denselben o.g. Vorbehalten bzw. ohne Vorbehalte unwiderruflich 
        bezugsberechtigt für die Leistung im Todesfall in nachfolgender Rangfolge unter Ausschluss des jeweils nachfolgenden Ranges:
bba) der Ehegatte, mit dem die Versicherte Person im Zeitpunkt des Todes in gültiger Ehe verheiratet ist, bzw. der Lebenspartner der 
        versicherten Person, mit dem im Zeitpunkt des Todes der versicherten Person eine eingetragene Lebenspartnerschaft besteht, 
        bzw. der nichteheliche Lebensgefährte der versicherten Person, mit welchem die versicherte Person im Zeitpunkt Ihres Todes in
        einer aufsichtsrechtlich und steuerlich anerkannten nichtehelichen Lebensgemeinschaft lebt (das Bezugsrecht des 
        Lebensgefährten ist nur bei namentlicher Benennung gemäß gesondertem Formular "Erklärung zum Bezugsrecht für 
        die Todesfall-Leistung" wirksam und gilt nur, solange die nichteheliche Lebensgemeinschaft besteht, der Arbeitgeber 
        ermächtigt die versicherte Person zur Benennung des Lebensgefährten als Begünstigten.)
bbb) die leiblichen, ehelichen und ihnen gesetzlich gleichgestellten Kinder der versicherten Person im Sinne des
         § 32 Abs. 3 und 4 S. 1 Nr. 1 bis 3 EStG zu gleichen Teilen; dies sind im Wesentlichen Kinder, die im Zeitpunkt des Todes
         der  versicherten Person das 18. Lebensjahr noch nicht vollendet haben, die zu diesem Zeitpunkt das 21. Lebensjahr noch 
         nicht vollendet haben und arbeitslos sind, die zu diesem Zeitpunkt das 25. Lebensjahr noch nicht vollendet haben und in einer
         Berufsausbildung stehen oder diese mangels Ausbildungsplatzes nicht beginnen oder fortsetzen können, oder behinderte 
         Kinder, die zu diesem Zeitpunkt das 25. Lebensjahr noch nicht vollendet haben. 
         Das Bezugsrecht endet jedoch spätestens mit Vollendung des 25. Lebensjahres. 
bbc) Sind im Zeitpunkt des Todes der versicherten Person keine Hinterbliebenen im vorgenannten Sinne vorhanden, 
         sind bei Entgeltumwandlung die Erben der versicherten Person uneingeschränkt unwiderruflich begünstigt für 
         die Zahlung eines Sterbegeldes, sofern die Tarifbestimmungen ein solches vorsehen. Das Sterbegeld ist begrenzt auf den von der 
         Aufsichtsbehörde genehmigten Höchstbetrag für die gewöhnlichen Beerdigungskosten. Dasselbe gilt bei einer 
         arbeitgeberfinanzierten Versicherung, sofern das Bezugsrecht im Zeitpunkt des Todes der versicherten Person uneingeschränkt 
         unwiderruflich geworden ist, oder wenn ein von Beginn an uneingeschränkt unwiderrufliches Bezugsrecht erteilt wurde.</t>
  </si>
  <si>
    <r>
      <t xml:space="preserve">
2.2. Übertragung von Aufgaben auf andere Stellen (Unternehmen oder Personen)</t>
    </r>
    <r>
      <rPr>
        <sz val="10"/>
        <rFont val="Arial"/>
        <family val="2"/>
      </rPr>
      <t xml:space="preserve">
Wir führen bestimmte Aufgaben, wie zum Beispiel die Risikoprüfung, die Leistungsfallbearbeitung oder die telefonische Kundenbetreuung, bei denen es zu einer Erhebung, Verarbeitung oder Nutzung Ihrer Gesundheitsdaten kommen kann, nicht selbst durch, sondern übertragen die Erledigung einer anderen Gesellschaft des TALANX Konzerns oder einer anderen Stelle. Werden hierbei Ihre nach § 203 StGB geschützten Daten weitergegeben, benötigen wir Ihre Schweigepflichtentbindung für uns und soweit erforderlich für die anderen Stellen.
Wir führen eine fortlaufend aktualisierte Liste über die Stellen und Kategorien von Stellen, die vereinbarungsgemäß Gesundheitsdaten für uns erheben, verarbeiten oder nutzen unter Angabe der übertragenen Aufgaben. Die zurzeit gültige Liste ist auf einer Folgeseite der Einwilligungserklärung angefügt. Eine aktuelle Liste kann auch im Internet unter www.hdi.de eingesehen oder bei unserem Daten-schutzbeauftragten (TALANX AG, HDI-Platz 1, 30659 Hannover, E-Mail: privacy@talanx.com) angefordert werden. Für die Weitergabe Ihrer Gesundheitsdaten an und die Verwendung durch die in der Liste genannten Stellen benötigen wir Ihre Einwilligung.
</t>
    </r>
  </si>
  <si>
    <t>1.Finanzierung
Es gilt die auf dem Tabellenblatt "Liste" geschlossene Vereinbarung zur "Finanzierungsart".
2. Bezugsrecht
a)     Erlebensfall-Leistung
aa)   Bei Entgeltumwandlung / teilweiser Finanzierung durch den Arbeitgeber:
        Erfolgt die Finanzierung volständig durch Entgeltumwandlung oder teilweise durch Entgeltumwandlung und teilweise durch den 
        Arbeitgeber, ist die versicherte Person von Beginn der Versicherung an uneingeschränkt unwiderruflich bezugsberechtigt für die 
        Leistung im Erlebensfall.
ab)  Bei rein arbeitgeberfinanzierter Altersversorgung:
         Erfolgt die Finanzierung ausschließlich durch den Arbeitgeber, gilt für die Begünstigung - soweit nicht eine andere Vereinbarung getroffen 
        wurde - folgende Regelung:
        Die versicherte Person ist unter den nachstehenden Vorbehalten unwiderruflich bezugsberechtigt für die Leistung im Erlebensfall:
aba)  Der Arbeitgeber kann alle Versicherungsleistungen für sich in Anspruch nehmen, wenn das Arbeitsverhältnis vor Eintritt des 
        Versicherungsfalles endet, es sei denn, die versicherte Person hat eine unverfallbare Anwartschaft im Sinne des Gesetzes zur 
        Verbesserung der betrieblichen Altersversorgung (Betriebsrentengesetz - BetrAVG) erlangt.
abb)  Der Arbeitgeber kann Versicherungsleistungen für sich in Anspruch nehmen, wenn  die versicherte Person Handlungen begeht, die dem 
        Arbeitgeber das Recht geben, die Versorgungsansprüche zu mindern oder zu entziehen.</t>
  </si>
  <si>
    <r>
      <t xml:space="preserve">
</t>
    </r>
    <r>
      <rPr>
        <b/>
        <sz val="10"/>
        <color rgb="FFE60018"/>
        <rFont val="Arial"/>
        <family val="2"/>
      </rPr>
      <t>Bestätigungen des Arbeitgebers</t>
    </r>
    <r>
      <rPr>
        <sz val="10"/>
        <color rgb="FFE60018"/>
        <rFont val="Arial"/>
        <family val="2"/>
      </rPr>
      <t xml:space="preserve">
Wir (Arbeitgeber) bestätigen, dass jede der zu versichernden Personen vor der Anmeldung zum Kollektivversicherungsvertrag, die der listenmäßigen Anmeldung beigefügten Einwilligungs- und Schweigepflichtentbindungserklärung unterschrieben und die Datenschutzhinweise erhalten hat.
</t>
    </r>
  </si>
  <si>
    <r>
      <t xml:space="preserve">Sofern der von uns gewünschte Versicherungsbeginn vor dem Ablauf der Frist zum Widerruf unserer Vertragserklärung liegt, sind wir damit einverstanden, dass nach Zustandekommen des Vertrages die Erstprämie fällig wird und damit der Versicherungsschutz beginnt. Für die von uns gewünschte Versicherung gelten die im Vertragsvorschlag enthaltenen Angaben und Versicherungsbedingungen sowie Zusatzbestimmungen eines etwaigen zugrunde liegenden Rahmenabkommens.
</t>
    </r>
    <r>
      <rPr>
        <b/>
        <sz val="10"/>
        <color rgb="FFE60018"/>
        <rFont val="Arial"/>
        <family val="2"/>
      </rPr>
      <t xml:space="preserve">Wir haben die auf den Folgeseiten abgedruckten wichtigen Hinweise (insbesondere Datenschutzhinweise) zur Kenntnis genommen.
Wichtig: Mit unserer Unterschrift geben wir auch die auf den Folgeseiten abgedruckte Erklärung zur Direktversicherung nach § 3 Nr. 63 EStG ab. </t>
    </r>
  </si>
  <si>
    <t>Der Passus zur Identifizierung in Zeile 31 fehlt im Original. Warum?</t>
  </si>
  <si>
    <t>Ich willige ein, dass die HDI Lebensversicherung AG meine nach § 203 StGB geschützten Daten in den oben genannten Fällen – soweit erforderlich – an den für mich zuständigen selbstständigen Versicherungsvermittler übermittelt und entbinde die für die HDI Lebensversicherung AG tätigen Personen insoweit von ihrer Schweigepflicht.</t>
  </si>
  <si>
    <t>Der komplette Absatz zum VBV fehlt im Original. Warum?</t>
  </si>
  <si>
    <t>Versicherungsdauer</t>
  </si>
  <si>
    <t>Ende BV</t>
  </si>
  <si>
    <t>Angaben zum Ablauf der Versicherung:</t>
  </si>
  <si>
    <t>Info zum Versicherungsablauf durch Vorgabe von…</t>
  </si>
  <si>
    <t>Leistungsende der Rente (TT.MM.JJJJ)</t>
  </si>
  <si>
    <t>3) Angaben zum Versicherungsablauf und 
Leistungsende der Rente</t>
  </si>
  <si>
    <t>Beitragszahlweise (1 / 2 / 4 / 12)</t>
  </si>
  <si>
    <t>bAV-Dynamik (1%-5%)</t>
  </si>
  <si>
    <t>bAV-Dynamik</t>
  </si>
  <si>
    <r>
      <t xml:space="preserve">Steige-rungssatz bAV-Dynamik 
</t>
    </r>
    <r>
      <rPr>
        <b/>
        <sz val="10"/>
        <color indexed="9"/>
        <rFont val="Arial"/>
        <family val="2"/>
      </rPr>
      <t>(1%-5%)</t>
    </r>
  </si>
  <si>
    <t>garantierte Steigerung der BU-Rente im Leistungsfall (1%-3%)</t>
  </si>
  <si>
    <t>Steigerungsatz bAV-Dynamik</t>
  </si>
  <si>
    <t>Garantierte Monatsrente in Euro</t>
  </si>
  <si>
    <t xml:space="preserve">
Gewinnform (nur "B" möglich)</t>
  </si>
  <si>
    <t>Zusatzinfos zur Selbständigen Berufsunfähigkeitsversicherung</t>
  </si>
  <si>
    <t>Gesamt-Beitrag gemäß Beitragszahlweise in Euro</t>
  </si>
  <si>
    <t>Bitte nur einen der beiden Werte eingeben:</t>
  </si>
  <si>
    <t>Versicherungs-endalter</t>
  </si>
  <si>
    <t xml:space="preserve">Versicherungs-dauer </t>
  </si>
  <si>
    <t>Hinweise zum Datenschutz</t>
  </si>
  <si>
    <t>Mit diesen Hinweisen möchten wir Sie über die Erhebung und Verarbeitung Ihrer personenbezogenen Daten durch den unten benannten Verantwortlichen und die Ihnen nach den datenschutzrechtlichen Bestimmungen zustehenden Rechte informieren.</t>
  </si>
  <si>
    <t>Verantwortlicher für die Datenverarbeitung
HDI Lebensversicherung AG
Charles-de-Gaulle-Platz 1
50679 Köln
Telefon: 0221 144-0, Fax: 0221 144-3833
E-Mail: leben.service@hdi.de
Unseren Datenschutzbeauftragten erreichen Sie per Post unter der vorgenannten Adresse des Verantwortlichen mit dem Zusatz – Datenschutzbeauftragter/Group Data Protection – oder per E-Mail unter privacy@talanx.com</t>
  </si>
  <si>
    <r>
      <rPr>
        <b/>
        <sz val="10"/>
        <rFont val="Arial"/>
        <family val="2"/>
      </rPr>
      <t>Rechtsgrundlagen und Zwecke der Datenverarbeitung</t>
    </r>
    <r>
      <rPr>
        <sz val="10"/>
        <rFont val="Arial"/>
        <family val="2"/>
      </rPr>
      <t xml:space="preserve">
Wir verarbeiten Ihre personenbezogenen Daten unter Beachtung der EU-Datenschutz-Grundverordnung (DSGVO), des Bundesdatenschutzgesetzes (BDSG), der datenschutzrechtlich relevanten Bestimmungen des Versicherungsvertragsgesetzes (VVG) sowie aller weiteren maßgeblichen Gesetze.
Darüber hinaus hat sich unser Unternehmen auf die „Verhaltensregeln für den Umgang mit personenbezogenen Daten durch die deutsche Versicherungswirtschaft“ verpflichtet, die die oben genannten Gesetze für die Versicherungswirtschaft präzisieren. Diese können Sie im Internet unter www.hdi.de/datenschutz abrufen.
Stellen Sie einen Antrag auf Versicherungsschutz, benötigen wir die von Ihnen hierbei gemachten personenbezogenen Angaben zum einen zur Einschätzung des von uns zu übernehmenden Risikos im Rahmen der Risikoprüfung (inklusive Risikoausschluss und -erhöhung) und zum anderen im Rahmen der Tarifierung und Annahmeprüfung, die für den Abschluss eines Versicherungsvertrages erforderlich sind. Kommt der Versicherungsvertrag zustande, verarbeiten wir diese personenbezogenen Daten zur Durchführung des Vertragsverhältnisses, insbesondere zur Vertragspolicierung, Sanierungsprüfung, Rechnungsstellung, In- und Exkasso, Rückversicherungsabrechnung, Abrechnung gegenüber Dritten wie z. B. Vermittlern, Tarifanpassung bzw. Tarifoptimierung, Betrugsabwehr und zur Durchführung gesetzlich vorgeschriebener Kontrollen.</t>
    </r>
  </si>
  <si>
    <t>Sofern die Verarbeitung Ihrer personenbezogenen Daten nicht zwingend für den Abschluss bzw. die Durchführung des Versicherungsvertrages notwendig ist, erfolgen Ihre Angaben auf freiwilliger Basis und sind entsprechend als freiwillige Angabe gekennzeichnet.</t>
  </si>
  <si>
    <t>Darüber hinaus benötigen wir Ihre personenbezogenen Daten zur Erstellung von versicherungsspezifischen Statistiken, z. B. für die Entwicklung neuer Tarife bzw. zur Optimierung bestehender Tarife und interner Prozesse oder zur Erfüllung aufsichtsrechtlicher Vorgaben. Die Daten aller mit dem oben genannten Verantwortlichen bestehenden Verträge nutzen wir für eine Betrachtung der gesamten Kundenbeziehung, beispielsweise zur Beratung hinsichtlich einer Vertragsanpassung, -ergänzung und/oder für umfassende Auskunftserteilungen.</t>
  </si>
  <si>
    <t>Rechtsgrundlage für diese Verarbeitungen personenbezogener Daten für vorvertragliche und vertragliche Zwecke ist Art. 6 Abs. 1 b) DSGVO. Soweit dafür besondere Kategorien personenbezogener Daten (z. B. Ihre Gesundheitsdaten) erforderlich sind, holen wir Ihre Einwilligung nach Art. 9 Abs. 2 a) i. V. m. Art. 7 DSGVO ein. Erstellen wir Statistiken mit diesen Datenkategorien, erfolgt dies auf Grundlage von Art. 9 Abs. 2 j) DSGVO i. V. m. § 27 BDSG. Ihre Daten verarbeiten wir auch, um berechtigte Interessen von uns oder von Dritten zu wahren (Art. 6 Abs. 1 f) DSGVO). Dies kann insbesondere erforderlich sein:
– zur Gewährleistung der IT-Sicherheit und des IT-Betriebs,
– zur Sanierungs- und Wiederinkraftsetzungsüberprüfung,
– zur postalischen Werbung für unsere eigenen Versicherungsprodukte und für andere Produkte der Unternehmen des Talanx Konzerns und deren Kooperationspartner sowie für Markt- und Meinungsumfragen,
– zur Verhinderung und Aufklärung von Straftaten, insbesondere nutzen wir Datenanalysen zur Erkennung von Hinweisen, die auf Versicherungsmissbrauch hindeuten können,
– zur Weiterentwicklung von Tarifen, Dienstleistungen und Produkten, sowie internen Prozessen und Anwendungen, auch unter Einsetzung pseudo- und anonymisierter Daten,
– zur automatisierten Steuerung der schriftlichen Kommunikation mit uns zwecks effizienter Zuordnung und Bearbeitung.</t>
  </si>
  <si>
    <t>Darüber hinaus verarbeiten wir Ihre personenbezogenen Daten zur Erfüllung gesetzlicher Verpflichtungen wie z. B. aufsichtsrechtlicher Vorgaben, handels- und steuerrechtlicher Aufbewahrungspflichten oder unserer Beratungspflicht sowie zur Durchführung von gesetzlich notwendigen Kontrollen und gesetzlichen Vorgaben. Als Rechtsgrundlage für die Verarbeitung dienen in diesem Fall die jeweiligen gesetzlichen Regelungen i. V. m. Art. 6 Abs. 1 c) DSGVO. Sollten wir Ihre personenbezogenen Daten für einen oben nicht genannten Zweck verarbeiten wollen, werden wir Sie im Rahmen der gesetzlichen Bestimmungen darüber zuvor informieren.</t>
  </si>
  <si>
    <r>
      <rPr>
        <b/>
        <sz val="10"/>
        <rFont val="Arial"/>
        <family val="2"/>
      </rPr>
      <t>Kategorien von Empfängern der personenbezogenen Daten</t>
    </r>
    <r>
      <rPr>
        <sz val="10"/>
        <rFont val="Arial"/>
        <family val="2"/>
      </rPr>
      <t xml:space="preserve">
</t>
    </r>
    <r>
      <rPr>
        <u/>
        <sz val="10"/>
        <rFont val="Arial"/>
        <family val="2"/>
      </rPr>
      <t>Rückversicherer:</t>
    </r>
    <r>
      <rPr>
        <sz val="10"/>
        <rFont val="Arial"/>
        <family val="2"/>
      </rPr>
      <t xml:space="preserve"> Von uns übernommene Risiken versichern wir bei speziellen Versicherungsunternehmen (Rückversicherer). Dafür kann es erforderlich sein, Ihre Vertrags- und ggf. Schadendaten an einen Rückversicherer zu übermitteln, damit dieser sich ein eigenes Bild über das Risiko oder den Versicherungsfall machen kann. Darüber hinaus ist es möglich, dass der Rückversicherer unser Unternehmen aufgrund seiner besonderen Sachkunde bei der Risiko- oder Leistungsprüfung sowie bei der Bewertung von Verfahrensabläufen unterstützt. Wir übermitteln Ihre Daten an den Rückversicherer nur soweit dies für die Erfüllung unseres Versicherungsvertrages mit Ihnen erforderlich ist bzw. im zur Wahrung unserer berechtigten Interessen erforderlichen Umfang. Nähere Informationen zum eingesetzten Rückversicherer stellt Ihnen dieser unter folgendem Link www.hdi.de/datenschutz zur Verfügung. Sie können die Informationen auch unter den oben genannten Kontaktinformationen anfordern.</t>
    </r>
  </si>
  <si>
    <r>
      <rPr>
        <u/>
        <sz val="10"/>
        <rFont val="Arial"/>
        <family val="2"/>
      </rPr>
      <t>Vermittler</t>
    </r>
    <r>
      <rPr>
        <sz val="10"/>
        <rFont val="Arial"/>
        <family val="2"/>
      </rPr>
      <t>: Soweit Sie hinsichtlich Ihrer Versicherungsverträge von einem Vermittler betreut werden, verarbeitet Ihr Vermittler die zum Abschluss und zur Durchführung des Vertrages benötigten Antrags-, Vertrags- und Schadendaten. Auch übermittelt unser Unternehmen diese Daten an die Sie betreuenden Vermittler, soweit diese die Informationen zu Ihrer Betreuung und Beratung in Ihren Versicherungs- und Finanzdienstleistungsangelegenheiten benötigen.</t>
    </r>
  </si>
  <si>
    <r>
      <rPr>
        <u/>
        <sz val="10"/>
        <rFont val="Arial"/>
        <family val="2"/>
      </rPr>
      <t>Datenverarbeitung in der Unternehmensgruppe</t>
    </r>
    <r>
      <rPr>
        <sz val="10"/>
        <rFont val="Arial"/>
        <family val="2"/>
      </rPr>
      <t>: Spezialisierte Unternehmen bzw. Bereiche unserer Unternehmensgruppe nehmen bestimmte Datenverarbeitungsaufgaben für die in der Gruppe verbundenen Unternehmen zentral wahr. Soweit ein Versicherungsvertrag zwischen Ihnen und einem oder mehreren Unternehmen unserer Gruppe besteht, können Ihre Daten etwa zur zentralen Verwaltung von Anschriftendaten, für den telefonischen Kundenservice, zur Vertrags- und Leistungsbearbeitung, für In- und Exkasso oder zur gemeinsamen Postbearbeitung zentral durch ein Unternehmen der Gruppe verarbeitet werden. In unserer Dienstleisterliste am Ende dieser Hinweise finden Sie die Unternehmen, die an einer zentralisierten Datenverarbeitung teilnehmen.</t>
    </r>
  </si>
  <si>
    <r>
      <rPr>
        <u/>
        <sz val="10"/>
        <rFont val="Arial"/>
        <family val="2"/>
      </rPr>
      <t>Externe Dienstleister:</t>
    </r>
    <r>
      <rPr>
        <sz val="10"/>
        <rFont val="Arial"/>
        <family val="2"/>
      </rPr>
      <t xml:space="preserve"> Wir beauftragen zur Erfüllung unserer vertraglichen und gesetzlichen Pflichten zum Teil zusätzliche Dienstleister. Dabei handelt es sich um konzernzugehörige und konzernexterne Dienstleister, die uns beispielsweise beim Vertrieb und Marketing, bei der Risikoanalyse, der Policierung, der Antrags- und Bestandsverwaltung, Bonitätsauskunft bei der telefonischen Kundenbetreuung, der Leistungs- oder Schadenregulierung sowie beim Druck- und Versand von Postsendungen unterstützen oder auch Assistance-Leistungen und IT-Services erbringen. Im Schadenfall oder bei der Leistungsbearbeitung übermitteln wir personenbezogene Daten einzelfallabhängig auch an konzernexterne Dienstleister wie z. B. Rechtsanwälte, Gutachter und Dienstleister, die uns bei der Schaden- und Leistungsregulierung unterstützen. Zudem setzen wir auch konzernexterne Dienstleister zur Aktenarchivierung, Datenträgerentsorgung, für den Forderungseinzug und den Zahlungsverkehr ein. Eine Auflistung der von uns eingesetzten Dienstleister, zu denen nicht nur vorübergehende Geschäftsbeziehungen bestehen, können Sie der nachfolgenden „Dienstleisterliste“ sowie in der jeweils aktuellen Version der Dienstleisterliste auf unserer Internetseite unter www.hdi.de/dl-liste entnehmen.</t>
    </r>
  </si>
  <si>
    <r>
      <rPr>
        <u/>
        <sz val="10"/>
        <rFont val="Arial"/>
        <family val="2"/>
      </rPr>
      <t>Weitere Empfänger:</t>
    </r>
    <r>
      <rPr>
        <sz val="10"/>
        <rFont val="Arial"/>
        <family val="2"/>
      </rPr>
      <t xml:space="preserve"> Darüber hinaus können wir Ihre personenbezogenen Daten an weitere Empfänger übermitteln, wie etwa an Behörden zur Erfüllung gesetzlicher Mitteilungspflichten (z. B. Sozialversicherungsträger, Finanzbehörden oder Strafverfolgungsbehörden).</t>
    </r>
  </si>
  <si>
    <r>
      <rPr>
        <b/>
        <sz val="10"/>
        <rFont val="Arial"/>
        <family val="2"/>
      </rPr>
      <t>Dauer der Datenspeicherung</t>
    </r>
    <r>
      <rPr>
        <sz val="10"/>
        <rFont val="Arial"/>
        <family val="2"/>
      </rPr>
      <t xml:space="preserve">
Wir löschen Ihre personenbezogenen Daten, sobald sie für die oben genannten Zwecke nicht mehr erforderlich sind. Dabei ist es zur Abwehr von Ansprüchen notwendig, dass personenbezogene Daten für die Zeit aufbewahrt werden, in der Ansprüche gegen unser Unternehmen geltend gemacht werden können. Hierbei ist die Aufbewahrungszeit abhängig von vertraglichen und/oder gesetzlichen Verjährungsfristen und den jeweils entsprechenden Verjährungsvoraussetzungen. Zudem speichern wir Ihre personenbezogenen Daten für den Zeitraum, in dem wir dazu gesetzlich verpflichtet sind. Entsprechende Nachweis- und Aufbewahrungspflichten ergeben sich unter anderem aus dem Handelsgesetzbuch, der Abgabenordnung und dem Geldwäschegesetz.
</t>
    </r>
  </si>
  <si>
    <r>
      <rPr>
        <b/>
        <sz val="10"/>
        <rFont val="Arial"/>
        <family val="2"/>
      </rPr>
      <t>Betroffenenrechte</t>
    </r>
    <r>
      <rPr>
        <sz val="10"/>
        <rFont val="Arial"/>
        <family val="2"/>
      </rPr>
      <t xml:space="preserve">
Sie können unter der o. g. Adresse Auskunft über die zu Ihrer Person gespeicherten Daten verlangen. Darüber hinaus können Sie unter bestimmten Voraussetzungen die Berichtigung oder die Löschung Ihrer Daten verlangen. Ihnen kann weiterhin ein Recht auf Einschränkung der Verarbeitung Ihrer Daten sowie ein Recht auf Herausgabe der von Ihnen bereitgestellten Daten in einem strukturierten, gängigen und maschinenlesbaren Format zustehen.</t>
    </r>
  </si>
  <si>
    <r>
      <rPr>
        <b/>
        <sz val="10"/>
        <rFont val="Arial"/>
        <family val="2"/>
      </rPr>
      <t>Widerspruchsrecht</t>
    </r>
    <r>
      <rPr>
        <sz val="10"/>
        <rFont val="Arial"/>
        <family val="2"/>
      </rPr>
      <t xml:space="preserve">
Sie haben das Recht, einer Verarbeitung Ihrer personenbezogenen Daten zu Zwecken der Direktwerbung zu widersprechen.
Verarbeiten wir Ihre Daten zur Wahrung berechtigter Interessen, können Sie dieser Verarbeitung widersprechen, wenn sich aus Ihrer besonderen Situation Gründe ergeben, die gegen die Datenverarbeitung sprechen.</t>
    </r>
  </si>
  <si>
    <r>
      <rPr>
        <b/>
        <sz val="10"/>
        <rFont val="Arial"/>
        <family val="2"/>
      </rPr>
      <t>Beschwerderecht</t>
    </r>
    <r>
      <rPr>
        <sz val="10"/>
        <rFont val="Arial"/>
        <family val="2"/>
      </rPr>
      <t xml:space="preserve">
Sie haben die Möglichkeit, sich mit einer Beschwerde an den oben genannten Datenschutzbeauftragten oder an eine Datenschutzaufsichtsbehörde zu wenden.
Die für uns zuständige Datenschutzaufsichtsbehörde ist:
Landesbeauftragte für Datenschutz und Informationsfreiheit NRW
Kavalleriestraße 2-4
40213 Düsseldorf</t>
    </r>
  </si>
  <si>
    <r>
      <rPr>
        <b/>
        <sz val="10"/>
        <rFont val="Arial"/>
        <family val="2"/>
      </rPr>
      <t>Datenübermittlung in ein Drittland</t>
    </r>
    <r>
      <rPr>
        <sz val="10"/>
        <rFont val="Arial"/>
        <family val="2"/>
      </rPr>
      <t xml:space="preserve">
Ihre personenbezogenen Daten können auch außerhalb der Europäischen Union bzw. des Europäischen Wirtschaftsraums (Drittland-Übermittlung) von dem oben genannten Verantwortlichen verarbeitet werden.
Die Verarbeitung geschieht stets unter Berücksichtigung der vertraglichen Beschränkungen in Bezug auf Vertraulichkeit und Sicherheit sowie entsprechend den geltenden Gesetzen und Bestimmungen zum Datenschutz. Eine solche Datenübermittlung an Stellen bzw. Staaten außerhalb der Europäischen Union/EWR, insbesondere im Wege von Administrationszugriffen, ist auf der Grundlage der genannten Zwecke und Rechtsgrundlagen möglich.
Eine Datenübermittlung erfolgt in diesen Fällen nur bei Vorliegen geeigneter Garantien im Sinne der Datenschutzgrundverordnung. Geeignete Garantien sind insbesondere ein vorliegender Angemessenheitsbeschluss der EU-Kommission, mit den Dienstleistern vereinbarte EU-Standardvertragsklauseln oder durch das Unternehmen aufgestellte verbindliche Datenschutzvorschriften, welche von den Datenschutzaufsichtsbehörden anerkannt worden sind. Im Falle einer Datenübermittlung auf Grundlage von Art. 49 DSGVO wird hierüber gesondert informiert.</t>
    </r>
  </si>
  <si>
    <r>
      <rPr>
        <b/>
        <sz val="10"/>
        <rFont val="Arial"/>
        <family val="2"/>
      </rPr>
      <t>Profiling und automatisierte Einzelfallentscheidungen</t>
    </r>
    <r>
      <rPr>
        <sz val="10"/>
        <rFont val="Arial"/>
        <family val="2"/>
      </rPr>
      <t xml:space="preserve">
Soweit wir automatisierte Abläufe und digitale Assistenzsysteme einsetzen, erfolgt dies grundsätzlich zur Unterstützung unserer internen Abläufe und üblicherweise ist stets ein Mitarbeiter in die Vorgänge und Entscheidungen involviert. In einigen Konstellationen erfolgen aber Abläufe zur schnellen und effizienten Abwicklung auch automatisiert.
Wir verarbeiten dabei Ihre Angaben und Informationen zu Ihren Versicherungsverträgen, um bestimmte Aspekte unserer Kunden- und Vertragsbeziehungen zu analysieren und Wahrscheinlichkeiten im Hinblick auf bestimmte Konstellationen abzuschätzen (sog. Profiling). So können wir schnelle Entscheidungen auf der Grundlage Ihrer Angaben beispielsweise in folgenden Fällen treffen (sog. automatisierte Einzelfallentscheidung):
– Aufgrund gesetzlicher Vorgaben sind wir zur Geldwäsche- und Betrugsbekämpfung verpflichtet. Dabei werden auch Datenauswertungen   (u. a. im Zahlungsverkehr) vorgenommen. Diese Maßnahmen dienen zugleich auch Ihrem Schutz.
– Um Sie zielgerichtet über Produkte informieren und beraten zu können, setzen wir Auswertungsinstrumente ein. Diese ermöglichen eine bedarfsgerechte Kommunikation und Werbung einschließlich Markt- und Meinungsforschung.
– Zur Beurteilung Ihrer Bonität können sog. „Score-Werte“ genutzt werden. Bei einem Scoring wird die Wahrscheinlichkeit unter Nutzung mathematischer Verfahren berechnet, mit der ein Kunde seinen Zahlungsverpflichtungen vertragsgemäß nachkommen wird. Solche Score-Werte unterstützen uns somit z. B. bei der Beurteilung der Bonität, der Entscheidungsfindung im Rahmen von Produktabschlüssen und fließen in unser Risikomanagement ein. Die Berechnung beruht auf mathematisch-statistisch anerkannten und bewährten Verfahren. Nicht verarbeitet werden hierbei Angaben zur Staatsangehörigkeit sowie besondere Kategorien personenbezogener Daten nach Art. 9 DSGVO.
– Zur effektiven Prämienfindung ziehen wir berechnete Wahrscheinlichkeiten für bestimmte Verhaltensweisen, wie z. B. das Abschluss- und Stornierungsverhalten, und auch Modelle zur feineren Risikoabschätzung heran.
</t>
    </r>
  </si>
  <si>
    <t>Die Berechnung der hierfür zugrunde gelegten Wahrscheinlichkeitswerte erfolgt nach mathematisch-statistisch anerkannten und bewährten Verfahren. Technische und organisatorische Maßnahmen sowie interne Prüfmechanismen stellen die Richtigkeit der Berechnungen sicher. Die automatisierten Entscheidungen basieren insbesondere auf den vertraglichen Bedingungswerken zu unseren Versicherungsprodukten und den daraus abgeleiteten Regeln und Grenzwerten.
Soweit wir automatisierte Einzelfallentscheidungen durchführen, haben Sie das Recht auf Erwirkung des Eingreifens einer Person seitens des Verantwortlichen, auf Darlegung des eigenen Standpunkts und Anfechtung der Entscheidung. So können Sie das Ergebnis der automatisierten Entscheidung durch unsere Mitarbeiter nachprüfen lassen. Diese Rechte bestehen indes nicht, wenn Ihrem Begehren, also z. B. Ihrem Antrag, vollumfänglich stattgegeben wurde.
Sie haben das Recht, jederzeit gegen die Verarbeitung Ihrer Daten, die aufgrund von Art. 6 Abs. 1 f DSGVO (Datenverarbeitung auf der Grundlage einer Interessenabwägung) oder Art. 6 Abs. 1 e DSGVO (Datenverarbeitung im öffentlichen Interesse) erfolgt, Widerspruch einzulegen, wenn dafür Gründe vorliegen, die sich aus Ihrer besonderen Situation ergeben. Dies gilt auch für ein auf diese Bestimmung gestütztes Profiling (gegebenenfalls Scoring) im Sinne von Art. 4 Nr. 4 DSGVO.</t>
  </si>
  <si>
    <t>Tabellenteil der Liste (ab Zeile 37 bzw. 38):</t>
  </si>
  <si>
    <t xml:space="preserve">Kopf der Liste (Zeilen 12 - 30): </t>
  </si>
  <si>
    <t>Eingaben in den Zeilen 20 bis 30 initialisieren die Werte in den Spalten und sind dort überschreibbar. Erst wenn in Spalte B ein Name eingetragen wird, erscheinen die Vorbefüllungen.</t>
  </si>
  <si>
    <t>EGO Top (BV22)</t>
  </si>
  <si>
    <t>Die Exceldatei besteht aus mehreren Tabellenblättern. Die Tabellenblätter "Antrag" und "Liste" müssen ausgefüllt werden, die übrigen dürfen gelöscht werden.</t>
  </si>
  <si>
    <r>
      <t xml:space="preserve">
2.3. Datenweitergabe an selbstständige Vermittler</t>
    </r>
    <r>
      <rPr>
        <sz val="10"/>
        <rFont val="Arial"/>
        <family val="2"/>
      </rPr>
      <t xml:space="preserve">
Wir geben grundsätzlich keine Angaben zu Ihrer Gesundheit an selbstständige Vermittler weiter. Es kann aber in den folgenden Fällen dazu kommen, dass Daten, die Rückschlüsse auf Ihre Gesundheit zulassen, oder gemäß § 203 StGB geschützte Informationen über Ihren Vertrag Versicherungsvermittlern zur Kenntnis gegeben werden.
Soweit es zu vertragsbezogenen Beratungszwecken erforderlich ist, kann der Sie betreuende Vermittler Informationen darüber erhalten, ob und ggf. unter welchen Voraussetzungen (z. B. Annahme mit Risikozuschlag, Ausschlüsse bestimmter Risiken) Ihr Vertrag angenommen werden kann. 
Der Vermittler, der Ihren Vertrag vermittelt hat, erfährt, dass und mit welchem Inhalt der Vertrag abgeschlossen wurde. Dabei erfährt er auch, ob Risikozuschläge oder Ausschlüsse bestimmter Risiken vereinbart wurden. 
Bei einem Wechsel des Sie betreuenden Vermittlers auf einen anderen Vermittler kann es zur Übermittlung der Vertragsdaten mit den Informationen über bestehende Risikozuschläge und Ausschlüsse bestimmter Risiken an den neuen Vermittler kommen. Sie werden bei einem Wechsel des Sie betreuenden Vermittlers auf einen anderen Vermittler vor der Weitergabe von Gesundheitsdaten informiert sowie auf 
Ihre Widerspruchsmöglichkeit hingewiesen.
</t>
    </r>
  </si>
  <si>
    <t>erer</t>
  </si>
  <si>
    <r>
      <rPr>
        <b/>
        <sz val="10"/>
        <rFont val="Arial"/>
        <family val="2"/>
      </rPr>
      <t>Betroffenenrechte</t>
    </r>
    <r>
      <rPr>
        <sz val="10"/>
        <rFont val="Arial"/>
        <family val="2"/>
      </rPr>
      <t xml:space="preserve">
Sie können unter der o. g. Adresse Auskunft über die zu Ihrer Person gespeicherten Daten verlangen. Darüber hinaus können Sie unter bestimmten Voraussetzungen die Berichtigung oder die Löschung Ihrer Daten verlangen. Ihnen kann weiterhin ein Recht auf Einschränkung der Verarbeitung Ihrer Daten sowie ein Recht auf Herausgabe der von Ihnen bereitgestellten Daten in einem strukturierten, gängigen und maschinenlesbaren Format zustehen.
</t>
    </r>
    <r>
      <rPr>
        <b/>
        <sz val="10"/>
        <rFont val="Arial"/>
        <family val="2"/>
      </rPr>
      <t>Widerspruchsrecht
Sie haben das Recht, einer Verarbeitung Ihrer personenbezogenen Daten zu Zwecken der Direktwerbung zu widersprechen.
Verarbeiten wir Ihre Daten zur Wahrung berechtigter Interessen, können Sie dieser Verarbeitung widersprechen, wenn sich aus Ihrer besonderen Situation Gründe ergeben, die gegen die Datenverarbeitung sprechen.
Beschwerderecht</t>
    </r>
    <r>
      <rPr>
        <sz val="10"/>
        <rFont val="Arial"/>
        <family val="2"/>
      </rPr>
      <t xml:space="preserve">
Sie haben die Möglichkeit, sich mit einer Beschwerde an den oben genannten Datenschutzbeauftragten oder an eine Datenschutzaufsichtsbehörde zu wenden.
Die für uns zuständige Datenschutzaufsichtsbehörde ist:
Landesbeauftragte für Datenschutz und Informationsfreiheit NRW
Kavalleriestraße 2-4, 40213 Düsseldorf
</t>
    </r>
  </si>
  <si>
    <r>
      <rPr>
        <b/>
        <sz val="10"/>
        <rFont val="Arial"/>
        <family val="2"/>
      </rPr>
      <t xml:space="preserve">
Automatisierte Einzelfallentscheidungen</t>
    </r>
    <r>
      <rPr>
        <sz val="10"/>
        <rFont val="Arial"/>
        <family val="2"/>
      </rPr>
      <t xml:space="preserve">
Auf Basis Ihrer Angaben zum Risiko, zu denen wir Sie im Rahmen der Angebotseinholung und Antragstellung befragen, entscheiden wir teilweise vollautomatisiert etwa über das Zustandekommen des Vertrages, mögliche Risikoausschlüsse oder über die Höhe der von Ihnen zu zahlenden Versicherungsprämie.
Die vollautomatisierten Entscheidungen beruhen auf vom Unternehmen vorher festgelegten Regeln zur Gewichtung der Informationen. Nur in den Fällen, in denen dem Begehren der betroffenen Person stattgegeben wird, erfolgt eine vollautomatisierte Entscheidung. Sofern dem Begehren nicht vollautomatisiert stattgegeben werden kann, erfolgt die entsprechende Entscheidung durch eine zwischengeschaltete Person.</t>
    </r>
  </si>
  <si>
    <r>
      <t xml:space="preserve">Einwilligung in die Erhebung und Verwendung von Gesundheitsdaten und Schweigepflichtentbindungserklärung gegenüber der 
HDI Lebensversicherung AG
</t>
    </r>
    <r>
      <rPr>
        <sz val="10"/>
        <rFont val="Arial"/>
        <family val="2"/>
      </rPr>
      <t xml:space="preserve">(Der Text der Einwilligungs-/Schweigepflichtentbindungserklärung wurde 2011 mit den Datenschutzaufsichtsbehörden inhaltlich abgestimmt.)
Die Regelungen des Versicherungsvertragsgesetzes, des Bundesdatenschutzgesetzes sowie anderer Datenschutzvorschriften enthalten keine ausreichenden Rechtsgrundlagen für die Erhebung, Verarbeitung und Nutzung von Gesundheitsdaten durch Versicherungen. Um Ihre Gesundheitsdaten für diesen Antrag und den Vertrag erheben und verwenden zu dürfen, benötigen wir, die HDI Lebensversicherung AG, daher Ihre datenschutzrechtlichen Einwilligungen. Darüber hinaus benötigen wir Ihre Schweigepflichtentbindungen, um Ihre Gesundheitsdaten bei schweigepflichtigen Stellen, wie z. B. Ärzten, erheben zu dürfen. Als Unternehmen der Lebensversicherung benötigen wir Ihre Schweigepflichtentbindung ferner, um Ihre Gesundheitsdaten oder weitere nach § 203 Strafgesetzbuch geschützte Daten, wie z. B. die Tatsache, dass ein Vertrag mit Ihnen besteht, an andere Stellen, z. B. Kundenservicegesellschaften oder IT-Dienstleister weiterleiten zu dürfen.
Die folgenden Einwilligungs- und Schweigepflichtentbindungserklärungen sind für die Antragsprüfung sowie die Begründung, Durchführung oder Beendigung Ihres Versicherungsvertrages bei der HDI Lebensversicherung AG unentbehrlich. </t>
    </r>
    <r>
      <rPr>
        <b/>
        <sz val="10"/>
        <rFont val="Arial"/>
        <family val="2"/>
      </rPr>
      <t xml:space="preserve">Es steht Ihnen frei, die Einwilligung/ Schweigepflichtentbindung nicht abzugeben oder jederzeit später mit Wirkung für die Zukunft unter der oben angegebenen Adresse zu widerrufen. Wir weisen jedoch darauf hin, dass ohne Verarbeitung von Gesundheitsdaten der Abschluss oder die Durchführung des Versicherungsvertrages in der Regel nicht möglich sein wird. </t>
    </r>
    <r>
      <rPr>
        <sz val="10"/>
        <rFont val="Arial"/>
        <family val="2"/>
      </rPr>
      <t xml:space="preserve">
Die Erklärungen betreffen den Umgang mit Ihren Gesundheitsdaten und sonstiger nach § 203 StGB geschützten Daten
– durch die HDI Lebensversicherung AG selbst (unter 1.),
– im Zusammenhang mit der Abfrage bei Dritten (unter 2.),
– bei der Weitergabe an Stellen außerhalb der HDI Lebensversicherung AG (unter 2.) und
– wenn der Vertrag nicht zustande kommt (unter 3.).
Die Erklärungen gelten für die von Ihnen gesetzlich vertretenen Personen wie Ihre Kinder, soweit diese die Tragweite dieser Einwilligung nicht 
erkennen und daher keine eigenen Erklärungen abgeben können.</t>
    </r>
  </si>
  <si>
    <t>Übersicht der Dienstleister der HDI Versicherungen (Stand 01.03.2022)</t>
  </si>
  <si>
    <t>HV, H-LV, H-PK</t>
  </si>
  <si>
    <t>HDI AG</t>
  </si>
  <si>
    <t>Postverarbeitung, Scannen, Print-Services, Zahlungsverkehr (Inkasso/Exkasso), Forderungsmanagement, Rechnungswesen, 
Archivierung und Entsorgung von Datenträgern, Revision, Recht, Risikomanagement, Compliance, Anwendungsentwicklung /- betrieb, Rechenzentrumsbetrieb, IT-Services Versicherungsbetrieb, z.B. Antrags-, Bestands- und Leistungsbearbeitung Vertrieb, Marketing, Vergabe von Zeichnungs-, Inkasso und /oder Schadenregulierungsvollmacht, Schadenregulierung in Vermögensschadenhaftpflicht und Unfall, Rückversicherungsabrechnung</t>
  </si>
  <si>
    <t>IBM Deutschland GmbH (Subdienstleister der HDI AG)</t>
  </si>
  <si>
    <t xml:space="preserve">HDI next GmbH </t>
  </si>
  <si>
    <t xml:space="preserve">Betriebliche Unterstützung, telefonische Kundenbetreuung </t>
  </si>
  <si>
    <t>SSV Schadenschutzverband GmbH</t>
  </si>
  <si>
    <t>Schadenregulierung Kfz</t>
  </si>
  <si>
    <t>HV</t>
  </si>
  <si>
    <t>Janitos Versicherung AG</t>
  </si>
  <si>
    <t>Bestandsverwaltung für Berufshaftpflicht</t>
  </si>
  <si>
    <t>IMA Deutschland Assistance GmbH, Roland Assistance GmbH, AVD Wirtschaftsdienst GmbH</t>
  </si>
  <si>
    <t>Assistance Dienstleistungen</t>
  </si>
  <si>
    <t>AVUS-Gruppe, AVD Wirtschaftsdienst GmbH, Jurpartner Services GmbH (Rechtsschutz)</t>
  </si>
  <si>
    <t xml:space="preserve">Schadenregulierung </t>
  </si>
  <si>
    <t>Capita Customer Services GmbH</t>
  </si>
  <si>
    <t>Bestandsverwaltung</t>
  </si>
  <si>
    <t xml:space="preserve">ETB Group İletişim Hizmetleri A.Ş., Türkei </t>
  </si>
  <si>
    <t>Bestandsbearbeitung</t>
  </si>
  <si>
    <t>Majorel Saarbrücken GmbH</t>
  </si>
  <si>
    <t>Indizierung Schriftgut</t>
  </si>
  <si>
    <t>Roland Rechtsschutz AG</t>
  </si>
  <si>
    <t xml:space="preserve">Rechtsschutz Bestandsabwicklung </t>
  </si>
  <si>
    <t>Unterstützung bei der BU-Risikoanalyse – Zweitmeinung</t>
  </si>
  <si>
    <t>Sachverständige</t>
  </si>
  <si>
    <t>Unterstützung bei der Leistungsregulierung/Erstellung medizinischer Gutachten</t>
  </si>
  <si>
    <t>Schadendienstleister/Sanierer/Werkstätten</t>
  </si>
  <si>
    <t>Unterstützung in der Schadenbearbeitung und Schaden-Zusatzservices / Inkasso-Dienstleister</t>
  </si>
  <si>
    <t xml:space="preserve">Service-Gesellschaften </t>
  </si>
  <si>
    <t xml:space="preserve">Antragsbearbeitung und Policierung </t>
  </si>
  <si>
    <r>
      <rPr>
        <b/>
        <sz val="10"/>
        <color rgb="FF008000"/>
        <rFont val="Arial"/>
        <family val="2"/>
      </rPr>
      <t>Weitere Erklärungen (Nur bei RXK oder RK)</t>
    </r>
    <r>
      <rPr>
        <b/>
        <sz val="10"/>
        <rFont val="Arial"/>
        <family val="2"/>
      </rPr>
      <t xml:space="preserve"> </t>
    </r>
    <r>
      <rPr>
        <sz val="10"/>
        <rFont val="Arial"/>
        <family val="2"/>
      </rPr>
      <t xml:space="preserve">
1. Einwilligungserklärung i.S. des § 10a Abs. 2a EStG für die Datenübermittlung
Hiermit willige ich ein, dass die HDI Lebensversicherung AG alljährlich bis zu einem schriftlichen
Widerruf die im jeweiligen Jahr zu berücksichtigenden Prämien insbesondere unter Angabe der
Vertragsdaten, des Datums dieser Einwilligung, der steuerlichen Identifikationsnummer sowie der
Zulagen- oder Sozialversicherungsnummer nach amtlich vorgeschriebenen Datensatz als Voraussetzung
zur Berücksichtigung der Prämien als Sonderausgaben an die zentrale Stelle bei der
Deutschen Rentenversicherung Bund übermittelt.
2. Dauervollmacht für die Zulagenbeantragung
Ich bevollmächtige die HDI Lebensversicherung AG widerruflich, die für die Durchführung des
Zulageverfahrens erforderlichen Daten zu erfassen, zu übertragen und meine Zulagen laut Altersvermögensgesetz
für mich für jedes Beitragsjahr unaufgefordert zu beantragen. Ich verpflichte
mich, Änderungen der Verhältnisse, die zu einer Veränderung des Zulagenanspruchs führen,
unverzüglich der HDI Lebensversicherung AG mitzuteilen.</t>
    </r>
  </si>
  <si>
    <t>Hinweis: Personenbezogene Daten werden nur an Dienstleister weitergegeben, wenn und soweit dies im jeweiligen Fall für die Datenverarbeitungszwecke erforderlich ist. 
Die aktuelle Dienstleisterliste können Sie im Internet unter www.hdi.de/dl-liste einsehen.</t>
  </si>
  <si>
    <t>D1</t>
  </si>
  <si>
    <t>Vorsitzender des Aufsichtsrats: Ulrich Rosenbaum
Vorstand: Sven Lixenfeld (Vorsitzender), Norbert Eickermann, Silke Fuchs, Dr. Dominik Hennen, Dr. Christopher Lohmann, Fabian von Löbbecke, Thomas Lüer, Jens Warkentin</t>
  </si>
  <si>
    <t>Übersicht der Dienstleister der HDI Versicherungen (Stand 01.10.2022)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</si>
</sst>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1" x14ac:knownFonts="1">
    <font>
      <sz val="11"/>
      <color theme="1"/>
      <name val="Calibri"/>
      <family val="2"/>
      <scheme val="minor"/>
    </font>
    <font>
      <sz val="10"/>
      <color theme="0"/>
      <name val="Arial"/>
      <family val="2"/>
    </font>
    <font>
      <b/>
      <sz val="10"/>
      <color theme="0"/>
      <name val="Arial"/>
      <family val="2"/>
    </font>
    <font>
      <sz val="10"/>
      <color indexed="9"/>
      <name val="Arial"/>
      <family val="2"/>
    </font>
    <font>
      <sz val="8"/>
      <color indexed="81"/>
      <name val="Tahoma"/>
      <family val="2"/>
    </font>
    <font>
      <b/>
      <sz val="8"/>
      <color indexed="81"/>
      <name val="Tahoma"/>
      <family val="2"/>
    </font>
    <font>
      <b/>
      <u/>
      <sz val="11"/>
      <color theme="1"/>
      <name val="Calibri"/>
      <family val="2"/>
      <scheme val="minor"/>
    </font>
    <font>
      <b/>
      <sz val="11"/>
      <color theme="1"/>
      <name val="Calibri"/>
      <family val="2"/>
      <scheme val="minor"/>
    </font>
    <font>
      <b/>
      <sz val="10"/>
      <color indexed="9"/>
      <name val="Arial"/>
      <family val="2"/>
    </font>
    <font>
      <b/>
      <sz val="10"/>
      <name val="Arial"/>
      <family val="2"/>
    </font>
    <font>
      <sz val="10"/>
      <name val="Arial"/>
      <family val="2"/>
    </font>
    <font>
      <sz val="10"/>
      <color theme="1"/>
      <name val="Arial"/>
      <family val="2"/>
    </font>
    <font>
      <sz val="10"/>
      <color rgb="FFFF0000"/>
      <name val="Arial"/>
      <family val="2"/>
    </font>
    <font>
      <b/>
      <u/>
      <sz val="10"/>
      <name val="Arial"/>
      <family val="2"/>
    </font>
    <font>
      <b/>
      <sz val="14"/>
      <name val="Arial"/>
      <family val="2"/>
    </font>
    <font>
      <sz val="11"/>
      <name val="Calibri"/>
      <family val="2"/>
      <scheme val="minor"/>
    </font>
    <font>
      <sz val="10"/>
      <name val="GerlingSwift"/>
    </font>
    <font>
      <sz val="10"/>
      <color theme="1"/>
      <name val="GerlingSwift"/>
    </font>
    <font>
      <sz val="10"/>
      <color rgb="FF000000"/>
      <name val="Arial"/>
      <family val="2"/>
    </font>
    <font>
      <b/>
      <sz val="18"/>
      <color theme="0"/>
      <name val="Arial"/>
      <family val="2"/>
    </font>
    <font>
      <b/>
      <u/>
      <sz val="18"/>
      <color theme="0"/>
      <name val="Arial"/>
      <family val="2"/>
    </font>
    <font>
      <sz val="11"/>
      <color theme="1"/>
      <name val="Calibri"/>
      <family val="2"/>
      <scheme val="minor"/>
    </font>
    <font>
      <b/>
      <sz val="10"/>
      <color rgb="FF006729"/>
      <name val="Arial"/>
      <family val="2"/>
    </font>
    <font>
      <sz val="14"/>
      <name val="Arial"/>
      <family val="2"/>
    </font>
    <font>
      <b/>
      <sz val="14"/>
      <color rgb="FF006729"/>
      <name val="Arial"/>
      <family val="2"/>
    </font>
    <font>
      <sz val="8"/>
      <name val="Arial"/>
      <family val="2"/>
    </font>
    <font>
      <sz val="10"/>
      <color rgb="FF000000"/>
      <name val="Times New Roman"/>
      <family val="1"/>
    </font>
    <font>
      <sz val="8"/>
      <name val="HDI-Gerling Sans Cond Light"/>
    </font>
    <font>
      <sz val="8"/>
      <color indexed="63"/>
      <name val="HDI-Gerling Sans Cond Light"/>
    </font>
    <font>
      <b/>
      <sz val="8"/>
      <name val="HDI-Gerling Sans Cond"/>
    </font>
    <font>
      <b/>
      <sz val="8"/>
      <color indexed="63"/>
      <name val="HDI-Gerling Sans Cond"/>
    </font>
    <font>
      <b/>
      <sz val="8"/>
      <color indexed="63"/>
      <name val="HDI-Gerling Sans Cond Light"/>
    </font>
    <font>
      <sz val="8"/>
      <name val="HDI-Gerling Sans Cond"/>
    </font>
    <font>
      <sz val="8"/>
      <color indexed="63"/>
      <name val="HDI-Gerling Sans Cond"/>
    </font>
    <font>
      <sz val="16"/>
      <name val="HDI-Gerling Sans Cond"/>
    </font>
    <font>
      <b/>
      <sz val="14"/>
      <color rgb="FF006729"/>
      <name val="HDI-Gerling Sans Cond"/>
    </font>
    <font>
      <sz val="10"/>
      <color indexed="10"/>
      <name val="Arial"/>
      <family val="2"/>
    </font>
    <font>
      <u/>
      <sz val="10"/>
      <name val="Arial"/>
      <family val="2"/>
    </font>
    <font>
      <sz val="11"/>
      <name val="Arial"/>
      <family val="2"/>
    </font>
    <font>
      <sz val="10"/>
      <color rgb="FF006729"/>
      <name val="Arial"/>
      <family val="2"/>
    </font>
    <font>
      <b/>
      <sz val="11"/>
      <color rgb="FF006729"/>
      <name val="Arial"/>
      <family val="2"/>
    </font>
    <font>
      <sz val="8"/>
      <color rgb="FFFF0000"/>
      <name val="Arial"/>
      <family val="2"/>
    </font>
    <font>
      <u/>
      <sz val="8"/>
      <color indexed="10"/>
      <name val="Arial"/>
      <family val="2"/>
    </font>
    <font>
      <sz val="8"/>
      <color indexed="10"/>
      <name val="Arial"/>
      <family val="2"/>
    </font>
    <font>
      <sz val="12"/>
      <name val="Wingdings 2"/>
      <family val="1"/>
      <charset val="2"/>
    </font>
    <font>
      <b/>
      <sz val="12"/>
      <name val="Wingdings 2"/>
      <family val="1"/>
      <charset val="2"/>
    </font>
    <font>
      <b/>
      <sz val="8"/>
      <color indexed="17"/>
      <name val="Arial"/>
      <family val="2"/>
    </font>
    <font>
      <b/>
      <u/>
      <sz val="8"/>
      <color indexed="17"/>
      <name val="Arial"/>
      <family val="2"/>
    </font>
    <font>
      <b/>
      <sz val="10"/>
      <color indexed="17"/>
      <name val="Arial"/>
      <family val="2"/>
    </font>
    <font>
      <b/>
      <sz val="8"/>
      <color rgb="FF006729"/>
      <name val="Arial"/>
      <family val="2"/>
    </font>
    <font>
      <b/>
      <sz val="10"/>
      <color indexed="10"/>
      <name val="Arial"/>
      <family val="2"/>
    </font>
    <font>
      <b/>
      <sz val="8"/>
      <color rgb="FFFF0000"/>
      <name val="Arial"/>
      <family val="2"/>
    </font>
    <font>
      <sz val="7"/>
      <name val="Arial"/>
      <family val="2"/>
    </font>
    <font>
      <sz val="6"/>
      <name val="Arial"/>
      <family val="2"/>
    </font>
    <font>
      <sz val="8"/>
      <color rgb="FF000000"/>
      <name val="Tahoma"/>
      <family val="2"/>
    </font>
    <font>
      <b/>
      <sz val="10"/>
      <color rgb="FFFF0000"/>
      <name val="Arial"/>
      <family val="2"/>
    </font>
    <font>
      <sz val="10"/>
      <name val="Times New Roman"/>
      <family val="1"/>
    </font>
    <font>
      <b/>
      <i/>
      <sz val="14"/>
      <name val="Arial"/>
      <family val="2"/>
    </font>
    <font>
      <b/>
      <sz val="10"/>
      <color indexed="8"/>
      <name val="Arial"/>
      <family val="2"/>
    </font>
    <font>
      <sz val="10"/>
      <color indexed="8"/>
      <name val="Arial"/>
      <family val="2"/>
    </font>
    <font>
      <b/>
      <sz val="8"/>
      <name val="Arial"/>
      <family val="2"/>
    </font>
    <font>
      <sz val="8"/>
      <color rgb="FFE60018"/>
      <name val="Arial"/>
      <family val="2"/>
    </font>
    <font>
      <sz val="10"/>
      <color rgb="FFE60018"/>
      <name val="Arial"/>
      <family val="2"/>
    </font>
    <font>
      <b/>
      <sz val="10"/>
      <color rgb="FFE60018"/>
      <name val="Arial"/>
      <family val="2"/>
    </font>
    <font>
      <b/>
      <sz val="10"/>
      <color rgb="FF008000"/>
      <name val="Arial"/>
      <family val="2"/>
    </font>
    <font>
      <b/>
      <sz val="11"/>
      <color rgb="FFFF0000"/>
      <name val="Calibri"/>
      <family val="2"/>
      <scheme val="minor"/>
    </font>
    <font>
      <b/>
      <sz val="14"/>
      <color theme="0"/>
      <name val="Arial"/>
      <family val="2"/>
    </font>
    <font>
      <sz val="11"/>
      <color rgb="FFFF0000"/>
      <name val="Calibri"/>
      <family val="2"/>
      <scheme val="minor"/>
    </font>
    <font>
      <b/>
      <sz val="10"/>
      <color rgb="FFFFFF00"/>
      <name val="Arial"/>
      <family val="2"/>
    </font>
    <font>
      <sz val="10"/>
      <color rgb="FFFFC000"/>
      <name val="Arial"/>
      <family val="2"/>
    </font>
    <font>
      <b/>
      <sz val="10"/>
      <color rgb="FFC00000"/>
      <name val="Arial"/>
      <family val="2"/>
    </font>
  </fonts>
  <fills count="20">
    <fill>
      <patternFill patternType="none"/>
    </fill>
    <fill>
      <patternFill patternType="gray125"/>
    </fill>
    <fill>
      <patternFill patternType="solid">
        <fgColor rgb="FF006729"/>
        <bgColor indexed="64"/>
      </patternFill>
    </fill>
    <fill>
      <patternFill patternType="solid">
        <fgColor rgb="FF92D05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CC"/>
      </patternFill>
    </fill>
    <fill>
      <patternFill patternType="solid">
        <fgColor theme="0" tint="-0.34998626667073579"/>
        <bgColor indexed="64"/>
      </patternFill>
    </fill>
    <fill>
      <patternFill patternType="solid">
        <fgColor indexed="9"/>
        <bgColor indexed="64"/>
      </patternFill>
    </fill>
    <fill>
      <patternFill patternType="solid">
        <fgColor theme="0"/>
        <bgColor indexed="64"/>
      </patternFill>
    </fill>
    <fill>
      <patternFill patternType="solid">
        <fgColor rgb="FFDCDDDE"/>
      </patternFill>
    </fill>
    <fill>
      <patternFill patternType="solid">
        <fgColor rgb="FF99D7AD"/>
        <bgColor indexed="64"/>
      </patternFill>
    </fill>
    <fill>
      <patternFill patternType="solid">
        <fgColor theme="4" tint="0.79998168889431442"/>
        <bgColor indexed="64"/>
      </patternFill>
    </fill>
    <fill>
      <patternFill patternType="solid">
        <fgColor rgb="FFE5F5EA"/>
        <bgColor indexed="64"/>
      </patternFill>
    </fill>
    <fill>
      <patternFill patternType="solid">
        <fgColor indexed="65"/>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70">
    <border>
      <left/>
      <right/>
      <top/>
      <bottom/>
      <diagonal/>
    </border>
    <border>
      <left/>
      <right style="thin">
        <color theme="0"/>
      </right>
      <top/>
      <bottom/>
      <diagonal/>
    </border>
    <border>
      <left style="thin">
        <color theme="0"/>
      </left>
      <right/>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bottom style="thin">
        <color indexed="64"/>
      </bottom>
      <diagonal/>
    </border>
    <border>
      <left/>
      <right style="double">
        <color rgb="FFFF0000"/>
      </right>
      <top/>
      <bottom style="double">
        <color rgb="FFFF0000"/>
      </bottom>
      <diagonal/>
    </border>
    <border>
      <left/>
      <right/>
      <top/>
      <bottom style="double">
        <color rgb="FFFF0000"/>
      </bottom>
      <diagonal/>
    </border>
    <border>
      <left style="double">
        <color rgb="FFFF0000"/>
      </left>
      <right/>
      <top style="thin">
        <color indexed="64"/>
      </top>
      <bottom style="double">
        <color rgb="FFFF0000"/>
      </bottom>
      <diagonal/>
    </border>
    <border>
      <left/>
      <right style="double">
        <color rgb="FFFF0000"/>
      </right>
      <top/>
      <bottom/>
      <diagonal/>
    </border>
    <border>
      <left style="double">
        <color rgb="FFFF0000"/>
      </left>
      <right/>
      <top/>
      <bottom style="thin">
        <color indexed="64"/>
      </bottom>
      <diagonal/>
    </border>
    <border>
      <left style="double">
        <color rgb="FFFF0000"/>
      </left>
      <right/>
      <top/>
      <bottom/>
      <diagonal/>
    </border>
    <border>
      <left/>
      <right style="double">
        <color rgb="FFFF0000"/>
      </right>
      <top style="medium">
        <color indexed="64"/>
      </top>
      <bottom/>
      <diagonal/>
    </border>
    <border>
      <left/>
      <right/>
      <top style="medium">
        <color indexed="64"/>
      </top>
      <bottom/>
      <diagonal/>
    </border>
    <border>
      <left style="double">
        <color rgb="FFFF0000"/>
      </left>
      <right/>
      <top style="medium">
        <color indexed="64"/>
      </top>
      <bottom/>
      <diagonal/>
    </border>
    <border>
      <left/>
      <right style="double">
        <color rgb="FFFF0000"/>
      </right>
      <top/>
      <bottom style="medium">
        <color indexed="64"/>
      </bottom>
      <diagonal/>
    </border>
    <border>
      <left/>
      <right/>
      <top/>
      <bottom style="medium">
        <color indexed="64"/>
      </bottom>
      <diagonal/>
    </border>
    <border>
      <left style="double">
        <color rgb="FFFF0000"/>
      </left>
      <right/>
      <top/>
      <bottom style="medium">
        <color indexed="64"/>
      </bottom>
      <diagonal/>
    </border>
    <border>
      <left/>
      <right style="double">
        <color rgb="FFFF0000"/>
      </right>
      <top style="medium">
        <color rgb="FFFF0000"/>
      </top>
      <bottom/>
      <diagonal/>
    </border>
    <border>
      <left/>
      <right/>
      <top style="medium">
        <color rgb="FFFF0000"/>
      </top>
      <bottom/>
      <diagonal/>
    </border>
    <border>
      <left style="double">
        <color rgb="FFFF0000"/>
      </left>
      <right/>
      <top style="medium">
        <color rgb="FFFF0000"/>
      </top>
      <bottom/>
      <diagonal/>
    </border>
    <border>
      <left/>
      <right style="double">
        <color rgb="FFFF0000"/>
      </right>
      <top style="thick">
        <color rgb="FF006729"/>
      </top>
      <bottom/>
      <diagonal/>
    </border>
    <border>
      <left/>
      <right/>
      <top style="thick">
        <color rgb="FF006729"/>
      </top>
      <bottom/>
      <diagonal/>
    </border>
    <border>
      <left style="double">
        <color rgb="FFFF0000"/>
      </left>
      <right/>
      <top style="thick">
        <color rgb="FF006729"/>
      </top>
      <bottom/>
      <diagonal/>
    </border>
    <border>
      <left/>
      <right style="double">
        <color rgb="FFFF0000"/>
      </right>
      <top/>
      <bottom style="thick">
        <color rgb="FF006729"/>
      </bottom>
      <diagonal/>
    </border>
    <border>
      <left/>
      <right/>
      <top/>
      <bottom style="thick">
        <color rgb="FF006729"/>
      </bottom>
      <diagonal/>
    </border>
    <border>
      <left style="double">
        <color rgb="FFFF0000"/>
      </left>
      <right/>
      <top/>
      <bottom style="thick">
        <color rgb="FF006729"/>
      </bottom>
      <diagonal/>
    </border>
    <border>
      <left/>
      <right/>
      <top style="thin">
        <color indexed="64"/>
      </top>
      <bottom/>
      <diagonal/>
    </border>
    <border>
      <left style="double">
        <color rgb="FFFF0000"/>
      </left>
      <right style="thin">
        <color indexed="64"/>
      </right>
      <top/>
      <bottom/>
      <diagonal/>
    </border>
    <border>
      <left/>
      <right style="double">
        <color rgb="FFFF0000"/>
      </right>
      <top/>
      <bottom style="medium">
        <color rgb="FF006729"/>
      </bottom>
      <diagonal/>
    </border>
    <border>
      <left/>
      <right/>
      <top/>
      <bottom style="medium">
        <color rgb="FF006729"/>
      </bottom>
      <diagonal/>
    </border>
    <border>
      <left style="double">
        <color rgb="FFFF0000"/>
      </left>
      <right/>
      <top/>
      <bottom style="medium">
        <color rgb="FF006729"/>
      </bottom>
      <diagonal/>
    </border>
    <border>
      <left style="double">
        <color rgb="FFFF0000"/>
      </left>
      <right/>
      <top/>
      <bottom style="double">
        <color rgb="FFFF0000"/>
      </bottom>
      <diagonal/>
    </border>
    <border>
      <left/>
      <right style="double">
        <color rgb="FFFF0000"/>
      </right>
      <top style="double">
        <color rgb="FFFF0000"/>
      </top>
      <bottom/>
      <diagonal/>
    </border>
    <border>
      <left/>
      <right/>
      <top style="double">
        <color rgb="FFFF0000"/>
      </top>
      <bottom/>
      <diagonal/>
    </border>
    <border>
      <left style="double">
        <color rgb="FFFF0000"/>
      </left>
      <right/>
      <top style="double">
        <color rgb="FFFF0000"/>
      </top>
      <bottom/>
      <diagonal/>
    </border>
    <border>
      <left/>
      <right/>
      <top/>
      <bottom style="thin">
        <color rgb="FF006729"/>
      </bottom>
      <diagonal/>
    </border>
    <border>
      <left/>
      <right/>
      <top style="medium">
        <color indexed="10"/>
      </top>
      <bottom/>
      <diagonal/>
    </border>
    <border>
      <left/>
      <right style="medium">
        <color indexed="10"/>
      </right>
      <top style="medium">
        <color indexed="10"/>
      </top>
      <bottom style="medium">
        <color indexed="10"/>
      </bottom>
      <diagonal/>
    </border>
    <border>
      <left/>
      <right/>
      <top style="medium">
        <color indexed="10"/>
      </top>
      <bottom style="medium">
        <color indexed="10"/>
      </bottom>
      <diagonal/>
    </border>
    <border>
      <left style="medium">
        <color indexed="10"/>
      </left>
      <right/>
      <top style="medium">
        <color indexed="10"/>
      </top>
      <bottom style="medium">
        <color indexed="10"/>
      </bottom>
      <diagonal/>
    </border>
    <border>
      <left/>
      <right/>
      <top/>
      <bottom style="medium">
        <color indexed="1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theme="0"/>
      </left>
      <right style="thin">
        <color theme="0"/>
      </right>
      <top style="thin">
        <color theme="0"/>
      </top>
      <bottom style="thin">
        <color theme="0"/>
      </bottom>
      <diagonal/>
    </border>
    <border>
      <left/>
      <right/>
      <top/>
      <bottom style="medium">
        <color theme="0" tint="-0.249977111117893"/>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indexed="64"/>
      </left>
      <right style="thin">
        <color indexed="64"/>
      </right>
      <top style="medium">
        <color theme="1" tint="0.499984740745262"/>
      </top>
      <bottom/>
      <diagonal/>
    </border>
    <border>
      <left/>
      <right/>
      <top style="medium">
        <color theme="1" tint="0.499984740745262"/>
      </top>
      <bottom/>
      <diagonal/>
    </border>
    <border>
      <left style="medium">
        <color theme="1" tint="0.499984740745262"/>
      </left>
      <right/>
      <top style="medium">
        <color theme="1" tint="0.499984740745262"/>
      </top>
      <bottom/>
      <diagonal/>
    </border>
  </borders>
  <cellStyleXfs count="20">
    <xf numFmtId="0" fontId="0" fillId="0" borderId="0"/>
    <xf numFmtId="0" fontId="10" fillId="0" borderId="0"/>
    <xf numFmtId="0" fontId="26" fillId="0" borderId="0"/>
    <xf numFmtId="0" fontId="10" fillId="0" borderId="0"/>
    <xf numFmtId="0" fontId="10" fillId="0" borderId="0"/>
    <xf numFmtId="0" fontId="21" fillId="7" borderId="1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1" fillId="0" borderId="0"/>
    <xf numFmtId="0" fontId="21" fillId="0" borderId="0"/>
    <xf numFmtId="0" fontId="10" fillId="0" borderId="0"/>
    <xf numFmtId="0" fontId="10" fillId="10" borderId="0" applyFont="0" applyBorder="0" applyAlignment="0"/>
    <xf numFmtId="0" fontId="10" fillId="10" borderId="0" applyFont="0" applyBorder="0" applyAlignment="0"/>
    <xf numFmtId="0" fontId="10" fillId="10" borderId="0" applyFont="0" applyBorder="0" applyAlignment="0"/>
    <xf numFmtId="0" fontId="56" fillId="0" borderId="0"/>
  </cellStyleXfs>
  <cellXfs count="493">
    <xf numFmtId="0" fontId="0" fillId="0" borderId="0" xfId="0"/>
    <xf numFmtId="0" fontId="0" fillId="0" borderId="0" xfId="0" applyAlignment="1">
      <alignment wrapText="1"/>
    </xf>
    <xf numFmtId="0" fontId="6" fillId="0" borderId="0" xfId="0" applyFont="1"/>
    <xf numFmtId="0" fontId="6" fillId="0" borderId="0" xfId="0" applyFont="1" applyAlignment="1">
      <alignment horizontal="center"/>
    </xf>
    <xf numFmtId="0" fontId="0" fillId="0" borderId="0" xfId="0" applyAlignment="1">
      <alignment vertical="center"/>
    </xf>
    <xf numFmtId="0" fontId="7" fillId="0" borderId="0" xfId="0" applyFont="1" applyAlignment="1">
      <alignment vertical="center"/>
    </xf>
    <xf numFmtId="0" fontId="0" fillId="0" borderId="0" xfId="0" applyFill="1"/>
    <xf numFmtId="0" fontId="1" fillId="5" borderId="0" xfId="0" applyFont="1" applyFill="1" applyBorder="1" applyAlignment="1">
      <alignment horizontal="left" shrinkToFit="1"/>
    </xf>
    <xf numFmtId="0" fontId="1" fillId="5" borderId="0" xfId="0" applyFont="1" applyFill="1"/>
    <xf numFmtId="0" fontId="9" fillId="5" borderId="0" xfId="0" applyFont="1" applyFill="1" applyBorder="1"/>
    <xf numFmtId="0" fontId="1" fillId="4" borderId="0" xfId="0" applyFont="1" applyFill="1" applyBorder="1" applyAlignment="1">
      <alignment horizontal="left" shrinkToFit="1"/>
    </xf>
    <xf numFmtId="0" fontId="1" fillId="4" borderId="0" xfId="0" applyFont="1" applyFill="1"/>
    <xf numFmtId="0" fontId="9" fillId="4" borderId="0" xfId="0" applyFont="1" applyFill="1" applyBorder="1"/>
    <xf numFmtId="0" fontId="1" fillId="0" borderId="0" xfId="0" applyFont="1" applyFill="1" applyAlignment="1">
      <alignment horizontal="right"/>
    </xf>
    <xf numFmtId="0" fontId="1" fillId="0" borderId="0" xfId="0" applyFont="1" applyFill="1" applyAlignment="1">
      <alignment horizontal="center"/>
    </xf>
    <xf numFmtId="0" fontId="1" fillId="0" borderId="0" xfId="0" applyFont="1" applyFill="1"/>
    <xf numFmtId="0" fontId="0" fillId="0" borderId="0" xfId="0" applyAlignment="1">
      <alignment vertical="top"/>
    </xf>
    <xf numFmtId="9" fontId="0" fillId="0" borderId="0" xfId="0" applyNumberFormat="1"/>
    <xf numFmtId="0" fontId="1" fillId="0" borderId="0" xfId="0" applyFont="1" applyFill="1" applyAlignment="1">
      <alignment horizontal="left"/>
    </xf>
    <xf numFmtId="0" fontId="9" fillId="0" borderId="0" xfId="0" applyFont="1" applyFill="1" applyProtection="1"/>
    <xf numFmtId="0" fontId="10" fillId="0" borderId="0" xfId="0" applyFont="1" applyFill="1" applyAlignment="1">
      <alignment horizontal="right"/>
    </xf>
    <xf numFmtId="0" fontId="10" fillId="0" borderId="0" xfId="0" applyFont="1" applyFill="1"/>
    <xf numFmtId="0" fontId="14" fillId="0" borderId="0" xfId="0" applyFont="1" applyFill="1" applyBorder="1"/>
    <xf numFmtId="0" fontId="10" fillId="0" borderId="0" xfId="0" applyFont="1" applyFill="1" applyBorder="1" applyAlignment="1">
      <alignment horizontal="left" shrinkToFit="1"/>
    </xf>
    <xf numFmtId="0" fontId="9" fillId="0" borderId="0" xfId="0" applyFont="1" applyFill="1" applyBorder="1"/>
    <xf numFmtId="0" fontId="13" fillId="0" borderId="0" xfId="0" applyFont="1" applyFill="1" applyBorder="1"/>
    <xf numFmtId="0" fontId="2" fillId="0" borderId="0" xfId="0" applyFont="1" applyFill="1" applyBorder="1"/>
    <xf numFmtId="0" fontId="1" fillId="0" borderId="0" xfId="0" applyFont="1" applyFill="1" applyBorder="1" applyAlignment="1">
      <alignment horizontal="left" shrinkToFit="1"/>
    </xf>
    <xf numFmtId="0" fontId="1" fillId="0" borderId="0" xfId="0" applyFont="1" applyFill="1" applyAlignment="1">
      <alignment horizontal="right" vertical="top"/>
    </xf>
    <xf numFmtId="0" fontId="1" fillId="0" borderId="0" xfId="0" applyFont="1" applyFill="1" applyAlignment="1">
      <alignment vertical="top"/>
    </xf>
    <xf numFmtId="0" fontId="10" fillId="0" borderId="0" xfId="0" applyFont="1" applyFill="1" applyAlignment="1">
      <alignment horizontal="center"/>
    </xf>
    <xf numFmtId="0" fontId="10" fillId="0" borderId="0" xfId="0" applyFont="1" applyFill="1" applyAlignment="1"/>
    <xf numFmtId="0" fontId="10" fillId="0" borderId="0" xfId="0" quotePrefix="1" applyFont="1" applyFill="1" applyAlignment="1"/>
    <xf numFmtId="0" fontId="15" fillId="0" borderId="0" xfId="0" applyFont="1" applyFill="1"/>
    <xf numFmtId="0" fontId="2" fillId="0" borderId="0" xfId="0" applyFont="1" applyFill="1" applyAlignment="1" applyProtection="1">
      <alignment horizontal="right"/>
    </xf>
    <xf numFmtId="0" fontId="1" fillId="0" borderId="0" xfId="0" applyFont="1" applyFill="1" applyAlignment="1" applyProtection="1">
      <alignment horizontal="right"/>
    </xf>
    <xf numFmtId="0" fontId="2" fillId="0" borderId="0" xfId="0" applyFont="1" applyFill="1" applyAlignment="1" applyProtection="1"/>
    <xf numFmtId="0" fontId="1" fillId="0" borderId="0" xfId="0" applyFont="1" applyFill="1" applyAlignment="1" applyProtection="1"/>
    <xf numFmtId="0" fontId="1" fillId="0" borderId="0" xfId="0" applyFont="1" applyFill="1" applyProtection="1"/>
    <xf numFmtId="0" fontId="10" fillId="0" borderId="0" xfId="0" applyFont="1" applyFill="1" applyBorder="1" applyAlignment="1">
      <alignment horizontal="right"/>
    </xf>
    <xf numFmtId="0" fontId="16" fillId="0" borderId="0" xfId="0" applyFont="1"/>
    <xf numFmtId="0" fontId="2" fillId="0" borderId="0" xfId="0" applyFont="1" applyFill="1" applyAlignment="1">
      <alignment horizontal="right" vertical="center"/>
    </xf>
    <xf numFmtId="0" fontId="2" fillId="0" borderId="0" xfId="0" applyFont="1" applyFill="1" applyAlignment="1">
      <alignment horizontal="left" vertical="center"/>
    </xf>
    <xf numFmtId="0" fontId="17" fillId="0" borderId="0" xfId="0" applyFont="1" applyAlignment="1">
      <alignment vertical="center"/>
    </xf>
    <xf numFmtId="0" fontId="17" fillId="0" borderId="0" xfId="0" applyFont="1" applyAlignment="1">
      <alignment horizontal="right" vertical="center"/>
    </xf>
    <xf numFmtId="0" fontId="15" fillId="0" borderId="0" xfId="0" applyFont="1"/>
    <xf numFmtId="0" fontId="7" fillId="0" borderId="0" xfId="0" applyFont="1" applyAlignment="1">
      <alignment horizontal="center" vertical="center" wrapText="1"/>
    </xf>
    <xf numFmtId="0" fontId="0" fillId="0" borderId="0" xfId="0" applyAlignment="1">
      <alignment vertical="center" wrapText="1"/>
    </xf>
    <xf numFmtId="0" fontId="18" fillId="0" borderId="0" xfId="0" applyFont="1" applyAlignment="1">
      <alignment vertical="center"/>
    </xf>
    <xf numFmtId="0" fontId="19" fillId="0" borderId="0" xfId="0" applyFont="1" applyFill="1"/>
    <xf numFmtId="0" fontId="20" fillId="0" borderId="0" xfId="0" applyFont="1" applyFill="1" applyAlignment="1">
      <alignment horizontal="center"/>
    </xf>
    <xf numFmtId="0" fontId="9" fillId="6" borderId="0" xfId="0" applyFont="1" applyFill="1" applyBorder="1"/>
    <xf numFmtId="0" fontId="1" fillId="6" borderId="0" xfId="0" applyFont="1" applyFill="1" applyBorder="1" applyAlignment="1">
      <alignment horizontal="left" shrinkToFit="1"/>
    </xf>
    <xf numFmtId="0" fontId="1" fillId="6" borderId="0" xfId="0" applyFont="1" applyFill="1"/>
    <xf numFmtId="0" fontId="10" fillId="0" borderId="0" xfId="1"/>
    <xf numFmtId="0" fontId="10" fillId="8" borderId="0" xfId="1" applyFill="1"/>
    <xf numFmtId="0" fontId="10" fillId="9" borderId="0" xfId="1" applyFill="1"/>
    <xf numFmtId="0" fontId="23" fillId="0" borderId="0" xfId="1" applyFont="1"/>
    <xf numFmtId="0" fontId="23" fillId="8" borderId="0" xfId="1" applyFont="1" applyFill="1"/>
    <xf numFmtId="0" fontId="10" fillId="10" borderId="0" xfId="1" applyFill="1"/>
    <xf numFmtId="0" fontId="36" fillId="9" borderId="0" xfId="1" applyFont="1" applyFill="1" applyBorder="1" applyAlignment="1"/>
    <xf numFmtId="0" fontId="10" fillId="0" borderId="0" xfId="4" applyFont="1" applyFill="1" applyBorder="1" applyProtection="1"/>
    <xf numFmtId="0" fontId="22" fillId="0" borderId="0" xfId="4" applyFont="1" applyFill="1" applyBorder="1" applyAlignment="1" applyProtection="1">
      <alignment wrapText="1"/>
    </xf>
    <xf numFmtId="0" fontId="10" fillId="0" borderId="13" xfId="4" applyFont="1" applyFill="1" applyBorder="1" applyProtection="1"/>
    <xf numFmtId="0" fontId="10" fillId="12" borderId="0" xfId="1" applyFont="1" applyFill="1" applyProtection="1"/>
    <xf numFmtId="0" fontId="10" fillId="0" borderId="17" xfId="1" applyFont="1" applyFill="1" applyBorder="1" applyProtection="1"/>
    <xf numFmtId="0" fontId="10" fillId="0" borderId="18" xfId="1" applyFont="1" applyFill="1" applyBorder="1" applyProtection="1"/>
    <xf numFmtId="0" fontId="10" fillId="0" borderId="19" xfId="1" applyFont="1" applyFill="1" applyBorder="1" applyProtection="1"/>
    <xf numFmtId="0" fontId="10" fillId="0" borderId="20" xfId="1" applyFont="1" applyFill="1" applyBorder="1" applyProtection="1"/>
    <xf numFmtId="0" fontId="10" fillId="0" borderId="0" xfId="1" applyFont="1" applyFill="1" applyBorder="1" applyProtection="1"/>
    <xf numFmtId="0" fontId="10" fillId="0" borderId="22" xfId="1" applyFont="1" applyFill="1" applyBorder="1" applyAlignment="1" applyProtection="1"/>
    <xf numFmtId="0" fontId="10" fillId="0" borderId="20" xfId="1" applyFont="1" applyFill="1" applyBorder="1" applyAlignment="1" applyProtection="1">
      <alignment horizontal="left"/>
    </xf>
    <xf numFmtId="0" fontId="10" fillId="0" borderId="22" xfId="1" applyFont="1" applyFill="1" applyBorder="1" applyProtection="1"/>
    <xf numFmtId="0" fontId="10" fillId="0" borderId="0" xfId="1" applyFont="1" applyFill="1" applyBorder="1" applyAlignment="1" applyProtection="1">
      <alignment horizontal="left"/>
    </xf>
    <xf numFmtId="0" fontId="10" fillId="14" borderId="0" xfId="1" applyFill="1" applyProtection="1"/>
    <xf numFmtId="0" fontId="10" fillId="0" borderId="20" xfId="1" applyFill="1" applyBorder="1" applyProtection="1"/>
    <xf numFmtId="0" fontId="10" fillId="0" borderId="0" xfId="1" applyFill="1" applyBorder="1" applyProtection="1"/>
    <xf numFmtId="0" fontId="9" fillId="0" borderId="22" xfId="1" applyFont="1" applyFill="1" applyBorder="1" applyProtection="1"/>
    <xf numFmtId="0" fontId="10" fillId="0" borderId="23" xfId="1" applyFill="1" applyBorder="1" applyProtection="1"/>
    <xf numFmtId="0" fontId="10" fillId="0" borderId="24" xfId="1" applyFill="1" applyBorder="1" applyProtection="1"/>
    <xf numFmtId="0" fontId="9" fillId="0" borderId="25" xfId="1" applyFont="1" applyFill="1" applyBorder="1" applyProtection="1"/>
    <xf numFmtId="0" fontId="10" fillId="12" borderId="0" xfId="1" applyFont="1" applyFill="1" applyAlignment="1" applyProtection="1">
      <alignment horizontal="left"/>
    </xf>
    <xf numFmtId="0" fontId="10" fillId="0" borderId="26" xfId="1" applyFont="1" applyFill="1" applyBorder="1" applyAlignment="1" applyProtection="1">
      <alignment horizontal="left"/>
    </xf>
    <xf numFmtId="0" fontId="10" fillId="0" borderId="27" xfId="1" applyFont="1" applyFill="1" applyBorder="1" applyAlignment="1" applyProtection="1"/>
    <xf numFmtId="0" fontId="9" fillId="0" borderId="28" xfId="1" applyFont="1" applyFill="1" applyBorder="1" applyAlignment="1" applyProtection="1"/>
    <xf numFmtId="0" fontId="22" fillId="0" borderId="22" xfId="1" applyFont="1" applyFill="1" applyBorder="1" applyAlignment="1" applyProtection="1">
      <alignment wrapText="1"/>
    </xf>
    <xf numFmtId="0" fontId="10" fillId="0" borderId="24" xfId="1" applyFont="1" applyFill="1" applyBorder="1" applyAlignment="1" applyProtection="1"/>
    <xf numFmtId="0" fontId="10" fillId="0" borderId="25" xfId="1" applyFont="1" applyFill="1" applyBorder="1" applyProtection="1"/>
    <xf numFmtId="0" fontId="10" fillId="0" borderId="26" xfId="1" applyFont="1" applyFill="1" applyBorder="1" applyAlignment="1" applyProtection="1"/>
    <xf numFmtId="0" fontId="10" fillId="0" borderId="27" xfId="1" applyFont="1" applyFill="1" applyBorder="1" applyAlignment="1" applyProtection="1">
      <alignment horizontal="right"/>
    </xf>
    <xf numFmtId="0" fontId="10" fillId="0" borderId="28" xfId="1" applyFont="1" applyFill="1" applyBorder="1" applyAlignment="1" applyProtection="1"/>
    <xf numFmtId="49" fontId="10" fillId="0" borderId="0" xfId="1" applyNumberFormat="1" applyFont="1" applyFill="1" applyBorder="1" applyAlignment="1" applyProtection="1">
      <alignment shrinkToFit="1"/>
    </xf>
    <xf numFmtId="0" fontId="10" fillId="0" borderId="0" xfId="1" applyFont="1" applyFill="1" applyBorder="1" applyAlignment="1" applyProtection="1">
      <alignment horizontal="right"/>
    </xf>
    <xf numFmtId="49" fontId="10" fillId="12" borderId="0" xfId="1" applyNumberFormat="1" applyFont="1" applyFill="1" applyProtection="1"/>
    <xf numFmtId="0" fontId="10" fillId="0" borderId="20" xfId="1" applyFont="1" applyFill="1" applyBorder="1" applyAlignment="1" applyProtection="1">
      <alignment horizontal="left" vertical="center"/>
    </xf>
    <xf numFmtId="0" fontId="10" fillId="0" borderId="0" xfId="1" applyFont="1" applyFill="1" applyBorder="1" applyAlignment="1" applyProtection="1">
      <alignment horizontal="left" vertical="center"/>
    </xf>
    <xf numFmtId="0" fontId="9" fillId="0" borderId="20" xfId="1" applyFont="1" applyFill="1" applyBorder="1" applyAlignment="1" applyProtection="1">
      <alignment horizontal="left" vertical="center"/>
    </xf>
    <xf numFmtId="0" fontId="9" fillId="0" borderId="0" xfId="1" applyFont="1" applyFill="1" applyBorder="1" applyAlignment="1" applyProtection="1">
      <alignment horizontal="left" vertical="center"/>
    </xf>
    <xf numFmtId="0" fontId="38" fillId="0" borderId="22" xfId="1" applyFont="1" applyFill="1" applyBorder="1" applyProtection="1"/>
    <xf numFmtId="0" fontId="10" fillId="10" borderId="20" xfId="1" applyFont="1" applyFill="1" applyBorder="1" applyProtection="1"/>
    <xf numFmtId="49" fontId="10" fillId="13" borderId="12" xfId="1" applyNumberFormat="1" applyFont="1" applyFill="1" applyBorder="1" applyProtection="1">
      <protection locked="0"/>
    </xf>
    <xf numFmtId="0" fontId="10" fillId="10" borderId="20" xfId="1" applyFill="1" applyBorder="1" applyAlignment="1" applyProtection="1">
      <alignment horizontal="left"/>
    </xf>
    <xf numFmtId="0" fontId="10" fillId="10" borderId="0" xfId="1" applyFill="1" applyBorder="1" applyAlignment="1" applyProtection="1"/>
    <xf numFmtId="0" fontId="25" fillId="15" borderId="0" xfId="1" applyFont="1" applyFill="1" applyBorder="1" applyProtection="1"/>
    <xf numFmtId="0" fontId="25" fillId="15" borderId="0" xfId="1" applyFont="1" applyFill="1" applyProtection="1"/>
    <xf numFmtId="0" fontId="9" fillId="0" borderId="1" xfId="0" applyFont="1" applyFill="1" applyBorder="1"/>
    <xf numFmtId="49" fontId="10" fillId="0" borderId="0" xfId="0" applyNumberFormat="1" applyFont="1" applyFill="1" applyBorder="1" applyAlignment="1">
      <alignment horizontal="left" shrinkToFit="1"/>
    </xf>
    <xf numFmtId="0" fontId="9" fillId="16" borderId="0" xfId="0" applyFont="1" applyFill="1" applyBorder="1"/>
    <xf numFmtId="0" fontId="10" fillId="9" borderId="0" xfId="1" applyFont="1" applyFill="1" applyProtection="1"/>
    <xf numFmtId="0" fontId="10" fillId="8" borderId="0" xfId="1" applyFont="1" applyFill="1" applyProtection="1"/>
    <xf numFmtId="0" fontId="10" fillId="0" borderId="0" xfId="1" applyFont="1" applyProtection="1"/>
    <xf numFmtId="0" fontId="9" fillId="9" borderId="0" xfId="19" applyFont="1" applyFill="1" applyProtection="1"/>
    <xf numFmtId="0" fontId="10" fillId="9" borderId="0" xfId="19" applyFont="1" applyFill="1" applyProtection="1"/>
    <xf numFmtId="0" fontId="10" fillId="9" borderId="0" xfId="19" quotePrefix="1" applyFont="1" applyFill="1" applyProtection="1"/>
    <xf numFmtId="0" fontId="37" fillId="9" borderId="0" xfId="19" applyFont="1" applyFill="1" applyProtection="1"/>
    <xf numFmtId="0" fontId="9" fillId="9" borderId="0" xfId="1" applyFont="1" applyFill="1" applyProtection="1"/>
    <xf numFmtId="0" fontId="10" fillId="9" borderId="0" xfId="1" applyFont="1" applyFill="1" applyBorder="1" applyAlignment="1">
      <alignment horizontal="left"/>
    </xf>
    <xf numFmtId="0" fontId="10" fillId="9" borderId="0" xfId="1" applyFont="1" applyFill="1" applyBorder="1" applyAlignment="1">
      <alignment horizontal="right"/>
    </xf>
    <xf numFmtId="0" fontId="10" fillId="9" borderId="0" xfId="1" applyFont="1" applyFill="1" applyBorder="1"/>
    <xf numFmtId="0" fontId="36" fillId="9" borderId="0" xfId="1" applyFont="1" applyFill="1" applyBorder="1"/>
    <xf numFmtId="0" fontId="7" fillId="0" borderId="0" xfId="0" applyFont="1" applyAlignment="1">
      <alignment horizontal="center" vertical="center" wrapText="1"/>
    </xf>
    <xf numFmtId="0" fontId="10" fillId="13" borderId="9" xfId="1" applyNumberFormat="1" applyFont="1" applyFill="1" applyBorder="1" applyAlignment="1" applyProtection="1">
      <alignment horizontal="left" shrinkToFit="1"/>
      <protection locked="0"/>
    </xf>
    <xf numFmtId="0" fontId="9" fillId="0" borderId="22" xfId="1" applyFont="1" applyFill="1" applyBorder="1" applyAlignment="1" applyProtection="1">
      <alignment wrapText="1"/>
    </xf>
    <xf numFmtId="0" fontId="10" fillId="0" borderId="0" xfId="1" applyFont="1" applyFill="1" applyBorder="1" applyAlignment="1" applyProtection="1">
      <alignment wrapText="1"/>
    </xf>
    <xf numFmtId="0" fontId="10" fillId="0" borderId="0" xfId="1" applyFont="1" applyFill="1" applyBorder="1" applyAlignment="1" applyProtection="1"/>
    <xf numFmtId="49" fontId="10" fillId="13" borderId="9" xfId="1" applyNumberFormat="1" applyFont="1" applyFill="1" applyBorder="1" applyAlignment="1" applyProtection="1">
      <alignment shrinkToFit="1"/>
      <protection locked="0"/>
    </xf>
    <xf numFmtId="49" fontId="10" fillId="13" borderId="9" xfId="1" applyNumberFormat="1" applyFont="1" applyFill="1" applyBorder="1" applyAlignment="1" applyProtection="1">
      <alignment horizontal="left" vertical="center" shrinkToFit="1"/>
      <protection locked="0"/>
    </xf>
    <xf numFmtId="49" fontId="10" fillId="10" borderId="0" xfId="1" applyNumberFormat="1" applyFill="1" applyBorder="1" applyAlignment="1" applyProtection="1">
      <alignment shrinkToFit="1"/>
    </xf>
    <xf numFmtId="0" fontId="0" fillId="0" borderId="0" xfId="0" applyProtection="1">
      <protection locked="0"/>
    </xf>
    <xf numFmtId="14" fontId="10" fillId="5" borderId="2" xfId="0" applyNumberFormat="1" applyFont="1" applyFill="1" applyBorder="1" applyAlignment="1" applyProtection="1">
      <alignment horizontal="right" shrinkToFit="1"/>
      <protection locked="0"/>
    </xf>
    <xf numFmtId="0" fontId="10" fillId="5" borderId="2" xfId="0" applyFont="1" applyFill="1" applyBorder="1" applyAlignment="1" applyProtection="1">
      <alignment horizontal="right" shrinkToFit="1"/>
      <protection locked="0"/>
    </xf>
    <xf numFmtId="0" fontId="10" fillId="5" borderId="0" xfId="0" applyFont="1" applyFill="1" applyBorder="1" applyAlignment="1" applyProtection="1">
      <alignment horizontal="right" shrinkToFit="1"/>
      <protection locked="0"/>
    </xf>
    <xf numFmtId="0" fontId="0" fillId="5" borderId="0" xfId="0" applyFill="1" applyProtection="1">
      <protection locked="0"/>
    </xf>
    <xf numFmtId="2" fontId="10" fillId="5" borderId="2" xfId="0" applyNumberFormat="1" applyFont="1" applyFill="1" applyBorder="1" applyAlignment="1" applyProtection="1">
      <alignment horizontal="right" shrinkToFit="1"/>
      <protection locked="0"/>
    </xf>
    <xf numFmtId="0" fontId="0" fillId="6" borderId="0" xfId="0" applyFill="1" applyProtection="1">
      <protection locked="0"/>
    </xf>
    <xf numFmtId="14" fontId="0" fillId="6" borderId="0" xfId="0" applyNumberFormat="1" applyFill="1" applyProtection="1">
      <protection locked="0"/>
    </xf>
    <xf numFmtId="0" fontId="0" fillId="0" borderId="0" xfId="0" applyFill="1" applyProtection="1">
      <protection locked="0"/>
    </xf>
    <xf numFmtId="0" fontId="55" fillId="0" borderId="0" xfId="0" applyFont="1" applyFill="1"/>
    <xf numFmtId="0" fontId="10" fillId="15" borderId="0" xfId="1" applyFont="1" applyFill="1" applyProtection="1"/>
    <xf numFmtId="0" fontId="10" fillId="15" borderId="0" xfId="1" applyFont="1" applyFill="1" applyBorder="1" applyProtection="1"/>
    <xf numFmtId="0" fontId="10" fillId="15" borderId="0" xfId="1" applyFill="1" applyBorder="1" applyProtection="1"/>
    <xf numFmtId="0" fontId="10" fillId="8" borderId="0" xfId="1" applyFill="1" applyProtection="1"/>
    <xf numFmtId="0" fontId="9" fillId="15" borderId="0" xfId="1" applyFont="1" applyFill="1" applyBorder="1" applyProtection="1"/>
    <xf numFmtId="0" fontId="10" fillId="0" borderId="0" xfId="1" applyBorder="1" applyProtection="1"/>
    <xf numFmtId="0" fontId="10" fillId="15" borderId="0" xfId="1" applyFont="1" applyFill="1" applyBorder="1" applyAlignment="1" applyProtection="1">
      <alignment horizontal="left"/>
    </xf>
    <xf numFmtId="0" fontId="10" fillId="9" borderId="0" xfId="1" applyFont="1" applyFill="1" applyBorder="1" applyAlignment="1" applyProtection="1">
      <alignment horizontal="left" vertical="center"/>
    </xf>
    <xf numFmtId="0" fontId="53" fillId="9" borderId="0" xfId="1" applyFont="1" applyFill="1" applyBorder="1" applyAlignment="1" applyProtection="1">
      <alignment horizontal="left" vertical="center"/>
    </xf>
    <xf numFmtId="0" fontId="9" fillId="15" borderId="0" xfId="1" applyFont="1" applyFill="1" applyBorder="1" applyAlignment="1" applyProtection="1">
      <alignment horizontal="left" vertical="center"/>
    </xf>
    <xf numFmtId="0" fontId="10" fillId="8" borderId="0" xfId="1" applyFill="1" applyAlignment="1" applyProtection="1">
      <alignment horizontal="left"/>
    </xf>
    <xf numFmtId="0" fontId="9" fillId="9" borderId="0" xfId="1" applyFont="1" applyFill="1" applyBorder="1" applyAlignment="1" applyProtection="1">
      <alignment horizontal="left" vertical="center"/>
    </xf>
    <xf numFmtId="0" fontId="10" fillId="0" borderId="0" xfId="1" applyFill="1" applyProtection="1"/>
    <xf numFmtId="0" fontId="55" fillId="9" borderId="0" xfId="1" applyFont="1" applyFill="1" applyBorder="1" applyAlignment="1" applyProtection="1">
      <alignment horizontal="left" vertical="center"/>
    </xf>
    <xf numFmtId="0" fontId="38" fillId="15" borderId="0" xfId="1" applyFont="1" applyFill="1" applyBorder="1" applyProtection="1"/>
    <xf numFmtId="0" fontId="10" fillId="15" borderId="0" xfId="1" applyFont="1" applyFill="1" applyBorder="1" applyAlignment="1" applyProtection="1">
      <alignment horizontal="left" vertical="center"/>
    </xf>
    <xf numFmtId="0" fontId="10" fillId="0" borderId="0" xfId="1" applyProtection="1"/>
    <xf numFmtId="0" fontId="22" fillId="10" borderId="0" xfId="1" applyFont="1" applyFill="1" applyBorder="1" applyProtection="1"/>
    <xf numFmtId="0" fontId="10" fillId="10" borderId="0" xfId="1" applyFill="1" applyBorder="1" applyProtection="1"/>
    <xf numFmtId="0" fontId="10" fillId="10" borderId="0" xfId="1" applyFill="1" applyBorder="1" applyAlignment="1" applyProtection="1">
      <alignment horizontal="center"/>
    </xf>
    <xf numFmtId="0" fontId="10" fillId="10" borderId="0" xfId="1" applyFill="1" applyBorder="1" applyAlignment="1" applyProtection="1">
      <alignment horizontal="left"/>
    </xf>
    <xf numFmtId="0" fontId="50" fillId="10" borderId="0" xfId="1" applyFont="1" applyFill="1" applyBorder="1" applyAlignment="1" applyProtection="1">
      <alignment horizontal="left"/>
    </xf>
    <xf numFmtId="0" fontId="36" fillId="10" borderId="0" xfId="1" applyFont="1" applyFill="1" applyBorder="1" applyAlignment="1" applyProtection="1">
      <alignment horizontal="left"/>
    </xf>
    <xf numFmtId="0" fontId="9" fillId="10" borderId="0" xfId="1" applyFont="1" applyFill="1" applyBorder="1" applyAlignment="1" applyProtection="1">
      <alignment vertical="center"/>
    </xf>
    <xf numFmtId="0" fontId="12" fillId="10" borderId="0" xfId="1" applyFont="1" applyFill="1" applyBorder="1" applyAlignment="1" applyProtection="1">
      <alignment horizontal="center" vertical="center" wrapText="1"/>
    </xf>
    <xf numFmtId="0" fontId="10" fillId="8" borderId="0" xfId="1" applyFill="1" applyBorder="1" applyAlignment="1" applyProtection="1">
      <alignment horizontal="left"/>
    </xf>
    <xf numFmtId="0" fontId="10" fillId="8" borderId="0" xfId="1" applyFill="1" applyBorder="1" applyProtection="1"/>
    <xf numFmtId="0" fontId="52" fillId="10" borderId="0" xfId="1" applyFont="1" applyFill="1" applyBorder="1" applyAlignment="1" applyProtection="1">
      <alignment horizontal="left"/>
    </xf>
    <xf numFmtId="0" fontId="51" fillId="10" borderId="0" xfId="1" applyFont="1" applyFill="1" applyBorder="1" applyAlignment="1" applyProtection="1">
      <alignment horizontal="left"/>
    </xf>
    <xf numFmtId="0" fontId="22" fillId="10" borderId="0" xfId="1" applyFont="1" applyFill="1" applyBorder="1" applyAlignment="1" applyProtection="1">
      <alignment wrapText="1"/>
    </xf>
    <xf numFmtId="0" fontId="10" fillId="10" borderId="13" xfId="1" applyFill="1" applyBorder="1" applyAlignment="1" applyProtection="1">
      <alignment horizontal="right"/>
    </xf>
    <xf numFmtId="0" fontId="10" fillId="10" borderId="0" xfId="1" applyFont="1" applyFill="1" applyBorder="1" applyAlignment="1" applyProtection="1"/>
    <xf numFmtId="0" fontId="9" fillId="10" borderId="0" xfId="1" applyFont="1" applyFill="1" applyBorder="1" applyAlignment="1" applyProtection="1">
      <alignment wrapText="1"/>
    </xf>
    <xf numFmtId="0" fontId="10" fillId="10" borderId="0" xfId="1" applyFill="1" applyBorder="1" applyAlignment="1" applyProtection="1">
      <alignment horizontal="right"/>
    </xf>
    <xf numFmtId="0" fontId="9" fillId="10" borderId="0" xfId="1" applyFont="1" applyFill="1" applyBorder="1" applyAlignment="1" applyProtection="1"/>
    <xf numFmtId="0" fontId="10" fillId="9" borderId="0" xfId="1" quotePrefix="1" applyFill="1" applyBorder="1" applyProtection="1"/>
    <xf numFmtId="0" fontId="10" fillId="9" borderId="0" xfId="1" applyFill="1" applyBorder="1" applyAlignment="1" applyProtection="1"/>
    <xf numFmtId="0" fontId="10" fillId="9" borderId="0" xfId="1" applyFill="1" applyBorder="1" applyAlignment="1" applyProtection="1">
      <alignment horizontal="left"/>
    </xf>
    <xf numFmtId="0" fontId="10" fillId="2" borderId="0" xfId="1" applyFill="1" applyBorder="1" applyAlignment="1" applyProtection="1">
      <alignment vertical="center" wrapText="1"/>
    </xf>
    <xf numFmtId="0" fontId="10" fillId="9" borderId="0" xfId="1" applyFill="1" applyBorder="1" applyAlignment="1" applyProtection="1">
      <alignment vertical="center" wrapText="1"/>
    </xf>
    <xf numFmtId="0" fontId="10" fillId="9" borderId="48" xfId="1" applyFill="1" applyBorder="1" applyAlignment="1" applyProtection="1">
      <alignment vertical="center" wrapText="1"/>
    </xf>
    <xf numFmtId="0" fontId="10" fillId="9" borderId="0" xfId="1" applyFill="1" applyBorder="1" applyProtection="1"/>
    <xf numFmtId="0" fontId="10" fillId="10" borderId="47" xfId="1" applyFill="1" applyBorder="1" applyProtection="1"/>
    <xf numFmtId="0" fontId="10" fillId="10" borderId="47" xfId="1" applyFill="1" applyBorder="1" applyAlignment="1" applyProtection="1">
      <alignment horizontal="left"/>
    </xf>
    <xf numFmtId="0" fontId="9" fillId="10" borderId="18" xfId="1" applyFont="1" applyFill="1" applyBorder="1" applyAlignment="1" applyProtection="1"/>
    <xf numFmtId="0" fontId="10" fillId="10" borderId="18" xfId="1" applyFill="1" applyBorder="1" applyAlignment="1" applyProtection="1"/>
    <xf numFmtId="0" fontId="10" fillId="10" borderId="18" xfId="1" applyFill="1" applyBorder="1" applyAlignment="1" applyProtection="1">
      <alignment horizontal="left"/>
    </xf>
    <xf numFmtId="0" fontId="9" fillId="10" borderId="46" xfId="1" applyFont="1" applyFill="1" applyBorder="1" applyAlignment="1" applyProtection="1"/>
    <xf numFmtId="0" fontId="10" fillId="10" borderId="45" xfId="1" applyFill="1" applyBorder="1" applyAlignment="1" applyProtection="1"/>
    <xf numFmtId="0" fontId="10" fillId="10" borderId="44" xfId="1" applyFill="1" applyBorder="1" applyAlignment="1" applyProtection="1">
      <alignment horizontal="left"/>
    </xf>
    <xf numFmtId="0" fontId="22" fillId="10" borderId="22" xfId="1" applyFont="1" applyFill="1" applyBorder="1" applyProtection="1"/>
    <xf numFmtId="0" fontId="10" fillId="10" borderId="20" xfId="1" applyFill="1" applyBorder="1" applyProtection="1"/>
    <xf numFmtId="0" fontId="9" fillId="10" borderId="42" xfId="1" quotePrefix="1" applyFont="1" applyFill="1" applyBorder="1" applyProtection="1"/>
    <xf numFmtId="0" fontId="10" fillId="10" borderId="41" xfId="1" applyFill="1" applyBorder="1" applyProtection="1"/>
    <xf numFmtId="0" fontId="10" fillId="10" borderId="40" xfId="1" applyFill="1" applyBorder="1" applyProtection="1"/>
    <xf numFmtId="0" fontId="10" fillId="10" borderId="0" xfId="1" applyFont="1" applyFill="1" applyBorder="1" applyProtection="1"/>
    <xf numFmtId="0" fontId="10" fillId="10" borderId="0" xfId="1" applyFont="1" applyFill="1" applyBorder="1" applyAlignment="1" applyProtection="1">
      <alignment wrapText="1"/>
    </xf>
    <xf numFmtId="0" fontId="10" fillId="10" borderId="20" xfId="1" applyFont="1" applyFill="1" applyBorder="1" applyAlignment="1" applyProtection="1">
      <alignment wrapText="1"/>
    </xf>
    <xf numFmtId="0" fontId="44" fillId="10" borderId="22" xfId="1" applyFont="1" applyFill="1" applyBorder="1" applyAlignment="1" applyProtection="1">
      <alignment wrapText="1"/>
    </xf>
    <xf numFmtId="0" fontId="22" fillId="10" borderId="22" xfId="1" applyFont="1" applyFill="1" applyBorder="1" applyAlignment="1" applyProtection="1">
      <alignment vertical="top" wrapText="1"/>
    </xf>
    <xf numFmtId="0" fontId="45" fillId="10" borderId="22" xfId="1" applyFont="1" applyFill="1" applyBorder="1" applyAlignment="1" applyProtection="1">
      <alignment wrapText="1"/>
    </xf>
    <xf numFmtId="0" fontId="10" fillId="10" borderId="22" xfId="1" applyFont="1" applyFill="1" applyBorder="1" applyAlignment="1" applyProtection="1">
      <alignment horizontal="right" wrapText="1"/>
    </xf>
    <xf numFmtId="0" fontId="10" fillId="10" borderId="22" xfId="1" applyFont="1" applyFill="1" applyBorder="1" applyAlignment="1" applyProtection="1">
      <alignment horizontal="right"/>
    </xf>
    <xf numFmtId="0" fontId="25" fillId="10" borderId="0" xfId="1" applyFont="1" applyFill="1" applyBorder="1" applyAlignment="1" applyProtection="1"/>
    <xf numFmtId="0" fontId="25" fillId="10" borderId="0" xfId="1" applyFont="1" applyFill="1" applyBorder="1" applyAlignment="1" applyProtection="1">
      <alignment horizontal="left"/>
    </xf>
    <xf numFmtId="0" fontId="10" fillId="10" borderId="39" xfId="1" applyFont="1" applyFill="1" applyBorder="1" applyAlignment="1" applyProtection="1">
      <alignment horizontal="right"/>
    </xf>
    <xf numFmtId="0" fontId="10" fillId="10" borderId="13" xfId="1" applyFont="1" applyFill="1" applyBorder="1" applyAlignment="1" applyProtection="1">
      <alignment horizontal="right" wrapText="1" shrinkToFit="1"/>
    </xf>
    <xf numFmtId="0" fontId="10" fillId="10" borderId="22" xfId="1" applyFont="1" applyFill="1" applyBorder="1" applyProtection="1"/>
    <xf numFmtId="0" fontId="10" fillId="10" borderId="39" xfId="1" applyFont="1" applyFill="1" applyBorder="1" applyAlignment="1" applyProtection="1">
      <alignment horizontal="right" wrapText="1"/>
    </xf>
    <xf numFmtId="0" fontId="10" fillId="10" borderId="37" xfId="1" applyFont="1" applyFill="1" applyBorder="1" applyAlignment="1" applyProtection="1"/>
    <xf numFmtId="0" fontId="10" fillId="10" borderId="36" xfId="1" applyFont="1" applyFill="1" applyBorder="1" applyAlignment="1" applyProtection="1">
      <alignment wrapText="1"/>
    </xf>
    <xf numFmtId="0" fontId="10" fillId="10" borderId="35" xfId="1" applyFont="1" applyFill="1" applyBorder="1" applyAlignment="1" applyProtection="1">
      <alignment wrapText="1"/>
    </xf>
    <xf numFmtId="0" fontId="10" fillId="10" borderId="33" xfId="1" applyFont="1" applyFill="1" applyBorder="1" applyProtection="1"/>
    <xf numFmtId="0" fontId="10" fillId="10" borderId="33" xfId="1" applyFont="1" applyFill="1" applyBorder="1" applyAlignment="1" applyProtection="1"/>
    <xf numFmtId="0" fontId="10" fillId="10" borderId="33" xfId="1" applyFont="1" applyFill="1" applyBorder="1" applyAlignment="1" applyProtection="1">
      <alignment wrapText="1"/>
    </xf>
    <xf numFmtId="0" fontId="10" fillId="10" borderId="32" xfId="1" applyFont="1" applyFill="1" applyBorder="1" applyAlignment="1" applyProtection="1">
      <alignment wrapText="1"/>
    </xf>
    <xf numFmtId="0" fontId="10" fillId="10" borderId="22" xfId="1" applyFont="1" applyFill="1" applyBorder="1" applyAlignment="1" applyProtection="1"/>
    <xf numFmtId="0" fontId="10" fillId="9" borderId="0" xfId="1" applyFill="1" applyProtection="1"/>
    <xf numFmtId="0" fontId="10" fillId="12" borderId="0" xfId="4" applyFont="1" applyFill="1" applyProtection="1"/>
    <xf numFmtId="0" fontId="10" fillId="0" borderId="0" xfId="3" applyFont="1" applyFill="1" applyBorder="1" applyProtection="1"/>
    <xf numFmtId="0" fontId="10" fillId="12" borderId="0" xfId="3" applyFont="1" applyFill="1" applyAlignment="1" applyProtection="1">
      <alignment horizontal="left"/>
    </xf>
    <xf numFmtId="0" fontId="10" fillId="12" borderId="0" xfId="3" applyFont="1" applyFill="1" applyProtection="1"/>
    <xf numFmtId="0" fontId="36" fillId="9" borderId="0" xfId="1" applyFont="1" applyFill="1" applyBorder="1" applyAlignment="1" applyProtection="1"/>
    <xf numFmtId="0" fontId="9" fillId="9" borderId="0" xfId="1" applyFont="1" applyFill="1" applyBorder="1" applyAlignment="1" applyProtection="1">
      <alignment horizontal="left" wrapText="1"/>
    </xf>
    <xf numFmtId="0" fontId="23" fillId="8" borderId="0" xfId="1" applyFont="1" applyFill="1" applyProtection="1"/>
    <xf numFmtId="0" fontId="23" fillId="0" borderId="0" xfId="1" applyFont="1" applyProtection="1"/>
    <xf numFmtId="0" fontId="10" fillId="13" borderId="9" xfId="1" applyNumberFormat="1" applyFont="1" applyFill="1" applyBorder="1" applyAlignment="1" applyProtection="1">
      <alignment shrinkToFit="1"/>
      <protection locked="0"/>
    </xf>
    <xf numFmtId="9" fontId="0" fillId="5" borderId="0" xfId="0" applyNumberFormat="1" applyFill="1" applyProtection="1">
      <protection locked="0"/>
    </xf>
    <xf numFmtId="14" fontId="10" fillId="16" borderId="0" xfId="0" applyNumberFormat="1" applyFont="1" applyFill="1" applyBorder="1" applyAlignment="1">
      <alignment horizontal="left" shrinkToFit="1"/>
    </xf>
    <xf numFmtId="0" fontId="60" fillId="10" borderId="0" xfId="1" applyFont="1" applyFill="1" applyBorder="1" applyAlignment="1" applyProtection="1">
      <alignment horizontal="left"/>
    </xf>
    <xf numFmtId="0" fontId="10" fillId="12" borderId="0" xfId="0" applyFont="1" applyFill="1"/>
    <xf numFmtId="0" fontId="10" fillId="12" borderId="0" xfId="0" applyFont="1" applyFill="1" applyProtection="1"/>
    <xf numFmtId="0" fontId="10" fillId="0" borderId="62" xfId="1" applyFont="1" applyFill="1" applyBorder="1" applyProtection="1"/>
    <xf numFmtId="0" fontId="22" fillId="0" borderId="0" xfId="1" applyFont="1" applyFill="1" applyBorder="1" applyAlignment="1" applyProtection="1">
      <alignment wrapText="1"/>
    </xf>
    <xf numFmtId="0" fontId="22" fillId="0" borderId="0" xfId="1" applyFont="1" applyFill="1" applyBorder="1" applyAlignment="1" applyProtection="1">
      <alignment vertical="top" wrapText="1"/>
    </xf>
    <xf numFmtId="0" fontId="10" fillId="0" borderId="0" xfId="1" applyAlignment="1" applyProtection="1">
      <alignment wrapText="1"/>
    </xf>
    <xf numFmtId="0" fontId="10" fillId="10" borderId="0" xfId="1" applyFont="1" applyFill="1" applyBorder="1" applyAlignment="1" applyProtection="1">
      <alignment wrapText="1"/>
    </xf>
    <xf numFmtId="0" fontId="65" fillId="6" borderId="0" xfId="0" applyFont="1" applyFill="1" applyProtection="1">
      <protection locked="0"/>
    </xf>
    <xf numFmtId="14" fontId="65" fillId="6" borderId="0" xfId="0" applyNumberFormat="1" applyFont="1" applyFill="1" applyProtection="1">
      <protection locked="0"/>
    </xf>
    <xf numFmtId="0" fontId="9" fillId="0" borderId="0" xfId="1" applyFont="1" applyFill="1" applyBorder="1" applyAlignment="1">
      <alignment horizontal="justify" vertical="justify" wrapText="1"/>
    </xf>
    <xf numFmtId="0" fontId="10" fillId="10" borderId="0" xfId="1" applyFill="1" applyBorder="1" applyAlignment="1" applyProtection="1"/>
    <xf numFmtId="0" fontId="65" fillId="5" borderId="0" xfId="0" applyFont="1" applyFill="1" applyProtection="1">
      <protection locked="0"/>
    </xf>
    <xf numFmtId="0" fontId="2" fillId="3" borderId="63" xfId="0" applyFont="1" applyFill="1" applyBorder="1" applyAlignment="1">
      <alignment horizontal="center" vertical="center" wrapText="1"/>
    </xf>
    <xf numFmtId="0" fontId="10" fillId="8" borderId="0" xfId="1" applyFill="1" applyAlignment="1" applyProtection="1">
      <alignment wrapText="1"/>
    </xf>
    <xf numFmtId="0" fontId="7" fillId="0" borderId="0" xfId="0" applyFont="1"/>
    <xf numFmtId="0" fontId="10" fillId="12" borderId="0" xfId="1" applyFont="1" applyFill="1"/>
    <xf numFmtId="0" fontId="10" fillId="13" borderId="9" xfId="1" applyFont="1" applyFill="1" applyBorder="1" applyAlignment="1" applyProtection="1">
      <alignment horizontal="left" shrinkToFit="1"/>
      <protection locked="0"/>
    </xf>
    <xf numFmtId="14" fontId="10" fillId="13" borderId="9" xfId="1" applyNumberFormat="1" applyFill="1" applyBorder="1" applyAlignment="1" applyProtection="1">
      <alignment horizontal="left" shrinkToFit="1"/>
      <protection locked="0"/>
    </xf>
    <xf numFmtId="0" fontId="7" fillId="0" borderId="0" xfId="0" applyFont="1" applyFill="1" applyAlignment="1">
      <alignment horizontal="center" vertical="center"/>
    </xf>
    <xf numFmtId="0" fontId="1" fillId="0" borderId="0" xfId="4" applyFont="1" applyFill="1" applyBorder="1" applyProtection="1">
      <protection locked="0" hidden="1"/>
    </xf>
    <xf numFmtId="0" fontId="10" fillId="16" borderId="0" xfId="0" applyNumberFormat="1" applyFont="1" applyFill="1" applyBorder="1" applyAlignment="1" applyProtection="1">
      <alignment horizontal="left" shrinkToFit="1"/>
      <protection locked="0"/>
    </xf>
    <xf numFmtId="0" fontId="10" fillId="9" borderId="0" xfId="19" applyFont="1" applyFill="1" applyAlignment="1" applyProtection="1">
      <alignment wrapText="1"/>
    </xf>
    <xf numFmtId="0" fontId="66" fillId="2" borderId="12" xfId="0" applyFont="1" applyFill="1" applyBorder="1" applyAlignment="1" applyProtection="1">
      <alignment horizontal="center" wrapText="1" shrinkToFit="1"/>
    </xf>
    <xf numFmtId="0" fontId="23" fillId="9" borderId="0" xfId="19" applyFont="1" applyFill="1" applyProtection="1"/>
    <xf numFmtId="0" fontId="10" fillId="9" borderId="7" xfId="19" applyFont="1" applyFill="1" applyBorder="1" applyAlignment="1" applyProtection="1">
      <alignment horizontal="center" vertical="center"/>
    </xf>
    <xf numFmtId="0" fontId="10" fillId="9" borderId="3" xfId="19" applyFont="1" applyFill="1" applyBorder="1" applyAlignment="1" applyProtection="1">
      <alignment vertical="top" wrapText="1"/>
    </xf>
    <xf numFmtId="0" fontId="10" fillId="9" borderId="0" xfId="1" applyFont="1" applyFill="1" applyAlignment="1">
      <alignment horizontal="left" vertical="top" wrapText="1"/>
    </xf>
    <xf numFmtId="0" fontId="0" fillId="0" borderId="0" xfId="0" quotePrefix="1"/>
    <xf numFmtId="0" fontId="22" fillId="9" borderId="0" xfId="1" applyFont="1" applyFill="1" applyAlignment="1" applyProtection="1">
      <alignment horizontal="left" vertical="top"/>
    </xf>
    <xf numFmtId="0" fontId="10" fillId="9" borderId="0" xfId="1" applyFill="1" applyAlignment="1" applyProtection="1">
      <alignment horizontal="left" vertical="top"/>
    </xf>
    <xf numFmtId="0" fontId="10" fillId="8" borderId="0" xfId="1" applyFill="1" applyAlignment="1" applyProtection="1">
      <alignment horizontal="left" vertical="top"/>
    </xf>
    <xf numFmtId="0" fontId="10" fillId="0" borderId="0" xfId="1" applyAlignment="1" applyProtection="1">
      <alignment horizontal="left" vertical="top"/>
    </xf>
    <xf numFmtId="0" fontId="10" fillId="0" borderId="0" xfId="1" applyFont="1" applyFill="1" applyBorder="1" applyAlignment="1" applyProtection="1">
      <alignment horizontal="left"/>
    </xf>
    <xf numFmtId="0" fontId="10" fillId="10" borderId="0" xfId="1" applyFill="1" applyBorder="1" applyAlignment="1" applyProtection="1"/>
    <xf numFmtId="0" fontId="2" fillId="2" borderId="12" xfId="0" applyFont="1" applyFill="1" applyBorder="1" applyAlignment="1" applyProtection="1">
      <alignment horizontal="center" wrapText="1" shrinkToFit="1"/>
    </xf>
    <xf numFmtId="0" fontId="2" fillId="2" borderId="11" xfId="0" applyFont="1" applyFill="1" applyBorder="1" applyAlignment="1" applyProtection="1">
      <alignment horizontal="center" wrapText="1" shrinkToFit="1"/>
    </xf>
    <xf numFmtId="0" fontId="2" fillId="2" borderId="9" xfId="0" applyFont="1" applyFill="1" applyBorder="1" applyAlignment="1" applyProtection="1">
      <alignment horizontal="center" wrapText="1" shrinkToFit="1"/>
    </xf>
    <xf numFmtId="0" fontId="10" fillId="0" borderId="2" xfId="0" applyFont="1" applyFill="1" applyBorder="1" applyAlignment="1" applyProtection="1">
      <alignment horizontal="right" shrinkToFit="1"/>
      <protection locked="0"/>
    </xf>
    <xf numFmtId="0" fontId="10" fillId="18" borderId="0" xfId="1" applyFill="1" applyBorder="1" applyAlignment="1" applyProtection="1">
      <alignment vertical="center"/>
    </xf>
    <xf numFmtId="0" fontId="68" fillId="18" borderId="0" xfId="1" applyFont="1" applyFill="1" applyBorder="1" applyAlignment="1" applyProtection="1">
      <alignment vertical="center"/>
    </xf>
    <xf numFmtId="0" fontId="68" fillId="12" borderId="0" xfId="0" applyFont="1" applyFill="1" applyProtection="1"/>
    <xf numFmtId="0" fontId="69" fillId="0" borderId="0" xfId="0" applyFont="1" applyFill="1"/>
    <xf numFmtId="0" fontId="69" fillId="0" borderId="0" xfId="0" applyFont="1" applyFill="1" applyAlignment="1">
      <alignment horizontal="right"/>
    </xf>
    <xf numFmtId="0" fontId="10" fillId="0" borderId="0" xfId="0" applyFont="1" applyFill="1" applyBorder="1" applyAlignment="1" applyProtection="1">
      <alignment horizontal="right" shrinkToFit="1"/>
      <protection locked="0"/>
    </xf>
    <xf numFmtId="0" fontId="0" fillId="0" borderId="0" xfId="0" applyAlignment="1">
      <alignment horizontal="center"/>
    </xf>
    <xf numFmtId="0" fontId="10" fillId="0" borderId="0" xfId="0" applyFont="1"/>
    <xf numFmtId="4" fontId="10" fillId="0" borderId="2" xfId="0" applyNumberFormat="1" applyFont="1" applyFill="1" applyBorder="1" applyAlignment="1" applyProtection="1">
      <alignment horizontal="right" shrinkToFit="1"/>
      <protection locked="0"/>
    </xf>
    <xf numFmtId="9" fontId="10" fillId="5" borderId="2" xfId="0" applyNumberFormat="1" applyFont="1" applyFill="1" applyBorder="1" applyAlignment="1" applyProtection="1">
      <alignment horizontal="right" shrinkToFit="1"/>
      <protection locked="0"/>
    </xf>
    <xf numFmtId="0" fontId="55" fillId="0" borderId="0" xfId="0" applyFont="1" applyFill="1" applyAlignment="1">
      <alignment horizontal="left" vertical="top"/>
    </xf>
    <xf numFmtId="0" fontId="0" fillId="5" borderId="0" xfId="0" applyFill="1" applyAlignment="1" applyProtection="1">
      <alignment horizontal="center"/>
      <protection locked="0"/>
    </xf>
    <xf numFmtId="0" fontId="1" fillId="0" borderId="0" xfId="0" applyFont="1" applyFill="1" applyBorder="1" applyAlignment="1">
      <alignment horizontal="right"/>
    </xf>
    <xf numFmtId="0" fontId="2" fillId="0" borderId="0" xfId="0" applyFont="1" applyFill="1" applyBorder="1" applyAlignment="1">
      <alignment horizontal="center" vertical="center" wrapText="1"/>
    </xf>
    <xf numFmtId="0" fontId="2" fillId="0" borderId="0" xfId="1" applyFont="1" applyFill="1" applyBorder="1" applyAlignment="1" applyProtection="1">
      <alignment horizontal="center" wrapText="1"/>
    </xf>
    <xf numFmtId="9" fontId="0" fillId="0" borderId="0" xfId="0" applyNumberFormat="1" applyFill="1" applyBorder="1" applyProtection="1">
      <protection locked="0"/>
    </xf>
    <xf numFmtId="0" fontId="55" fillId="0" borderId="0" xfId="0" applyFont="1" applyFill="1" applyAlignment="1">
      <alignment horizontal="right"/>
    </xf>
    <xf numFmtId="0" fontId="70" fillId="0" borderId="0" xfId="0" applyFont="1" applyFill="1"/>
    <xf numFmtId="4" fontId="67" fillId="4" borderId="0" xfId="1" applyNumberFormat="1" applyFont="1" applyFill="1" applyBorder="1" applyAlignment="1" applyProtection="1">
      <alignment horizontal="right" shrinkToFit="1"/>
      <protection locked="0"/>
    </xf>
    <xf numFmtId="0" fontId="10" fillId="0" borderId="0" xfId="4"/>
    <xf numFmtId="0" fontId="10" fillId="0" borderId="0" xfId="4" applyAlignment="1">
      <alignment horizontal="left" vertical="top"/>
    </xf>
    <xf numFmtId="0" fontId="10" fillId="0" borderId="0" xfId="0" applyFont="1" applyFill="1" applyAlignment="1">
      <alignment vertical="top"/>
    </xf>
    <xf numFmtId="14" fontId="0" fillId="5" borderId="0" xfId="0" applyNumberFormat="1" applyFill="1" applyProtection="1">
      <protection locked="0"/>
    </xf>
    <xf numFmtId="0" fontId="9" fillId="10" borderId="22" xfId="1" applyFont="1" applyFill="1" applyBorder="1"/>
    <xf numFmtId="0" fontId="10" fillId="10" borderId="20" xfId="1" applyFill="1" applyBorder="1" applyAlignment="1">
      <alignment horizontal="left"/>
    </xf>
    <xf numFmtId="0" fontId="10" fillId="19" borderId="0" xfId="1" applyFill="1" applyAlignment="1">
      <alignment horizontal="left"/>
    </xf>
    <xf numFmtId="0" fontId="10" fillId="19" borderId="0" xfId="1" applyFill="1"/>
    <xf numFmtId="0" fontId="10" fillId="10" borderId="22" xfId="1" applyFill="1" applyBorder="1"/>
    <xf numFmtId="0" fontId="10" fillId="10" borderId="22" xfId="1" quotePrefix="1" applyFill="1" applyBorder="1"/>
    <xf numFmtId="0" fontId="9" fillId="10" borderId="43" xfId="1" applyFont="1" applyFill="1" applyBorder="1"/>
    <xf numFmtId="0" fontId="9" fillId="10" borderId="18" xfId="1" applyFont="1" applyFill="1" applyBorder="1"/>
    <xf numFmtId="0" fontId="9" fillId="10" borderId="17" xfId="1" applyFont="1" applyFill="1" applyBorder="1"/>
    <xf numFmtId="0" fontId="9" fillId="19" borderId="0" xfId="1" applyFont="1" applyFill="1"/>
    <xf numFmtId="0" fontId="9" fillId="10" borderId="0" xfId="1" applyFont="1" applyFill="1"/>
    <xf numFmtId="0" fontId="35" fillId="0" borderId="0" xfId="2" applyFont="1" applyAlignment="1">
      <alignment horizontal="left" vertical="top"/>
    </xf>
    <xf numFmtId="0" fontId="26" fillId="0" borderId="0" xfId="2" applyAlignment="1">
      <alignment horizontal="left" vertical="top"/>
    </xf>
    <xf numFmtId="0" fontId="9" fillId="9" borderId="0" xfId="1" applyFont="1" applyFill="1" applyAlignment="1">
      <alignment wrapText="1"/>
    </xf>
    <xf numFmtId="0" fontId="34" fillId="19" borderId="0" xfId="1" applyFont="1" applyFill="1" applyAlignment="1">
      <alignment horizontal="left" vertical="top"/>
    </xf>
    <xf numFmtId="0" fontId="10" fillId="19" borderId="0" xfId="1" applyFill="1" applyAlignment="1">
      <alignment horizontal="left" vertical="top"/>
    </xf>
    <xf numFmtId="0" fontId="10" fillId="0" borderId="0" xfId="1" applyAlignment="1">
      <alignment horizontal="left" vertical="top"/>
    </xf>
    <xf numFmtId="0" fontId="34" fillId="0" borderId="0" xfId="1" applyFont="1" applyAlignment="1">
      <alignment horizontal="left" vertical="top"/>
    </xf>
    <xf numFmtId="0" fontId="29" fillId="19" borderId="0" xfId="1" applyFont="1" applyFill="1" applyAlignment="1">
      <alignment horizontal="left" vertical="top"/>
    </xf>
    <xf numFmtId="0" fontId="29" fillId="0" borderId="0" xfId="1" applyFont="1" applyAlignment="1">
      <alignment horizontal="left" vertical="top"/>
    </xf>
    <xf numFmtId="0" fontId="32" fillId="19" borderId="0" xfId="1" applyFont="1" applyFill="1" applyAlignment="1">
      <alignment horizontal="left" vertical="top"/>
    </xf>
    <xf numFmtId="0" fontId="32" fillId="0" borderId="0" xfId="1" applyFont="1" applyAlignment="1">
      <alignment horizontal="left" vertical="top"/>
    </xf>
    <xf numFmtId="0" fontId="29" fillId="19" borderId="0" xfId="1" applyFont="1" applyFill="1" applyAlignment="1">
      <alignment horizontal="left" vertical="top" wrapText="1"/>
    </xf>
    <xf numFmtId="0" fontId="29" fillId="11" borderId="0" xfId="1" applyFont="1" applyFill="1" applyAlignment="1">
      <alignment horizontal="left" vertical="top" wrapText="1"/>
    </xf>
    <xf numFmtId="0" fontId="29" fillId="0" borderId="3" xfId="2" applyFont="1" applyBorder="1" applyAlignment="1">
      <alignment horizontal="left" vertical="top" wrapText="1"/>
    </xf>
    <xf numFmtId="0" fontId="29" fillId="0" borderId="0" xfId="1" applyFont="1" applyAlignment="1">
      <alignment horizontal="left" vertical="top" wrapText="1"/>
    </xf>
    <xf numFmtId="0" fontId="27" fillId="0" borderId="3" xfId="2" applyFont="1" applyBorder="1" applyAlignment="1">
      <alignment horizontal="left" vertical="top" wrapText="1"/>
    </xf>
    <xf numFmtId="0" fontId="28" fillId="0" borderId="3" xfId="2" applyFont="1" applyBorder="1" applyAlignment="1">
      <alignment horizontal="left" vertical="top" wrapText="1"/>
    </xf>
    <xf numFmtId="0" fontId="27" fillId="19" borderId="0" xfId="1" applyFont="1" applyFill="1" applyAlignment="1">
      <alignment horizontal="left" vertical="top" wrapText="1"/>
    </xf>
    <xf numFmtId="0" fontId="27" fillId="0" borderId="0" xfId="1" applyFont="1" applyAlignment="1">
      <alignment horizontal="left" vertical="top" wrapText="1"/>
    </xf>
    <xf numFmtId="0" fontId="27" fillId="0" borderId="3" xfId="2" applyFont="1" applyBorder="1" applyAlignment="1">
      <alignment vertical="top" wrapText="1"/>
    </xf>
    <xf numFmtId="0" fontId="10" fillId="10" borderId="34" xfId="1" applyFont="1" applyFill="1" applyBorder="1" applyAlignment="1" applyProtection="1"/>
    <xf numFmtId="0" fontId="10" fillId="10" borderId="22" xfId="1" applyFont="1" applyFill="1" applyBorder="1" applyAlignment="1" applyProtection="1"/>
    <xf numFmtId="0" fontId="10" fillId="10" borderId="0" xfId="1" applyFont="1" applyFill="1" applyBorder="1" applyAlignment="1" applyProtection="1">
      <alignment horizontal="left" vertical="top" wrapText="1"/>
    </xf>
    <xf numFmtId="0" fontId="10" fillId="10" borderId="0" xfId="1" applyFont="1" applyFill="1" applyBorder="1" applyAlignment="1" applyProtection="1">
      <alignment vertical="center" wrapText="1"/>
    </xf>
    <xf numFmtId="49" fontId="49" fillId="10" borderId="22" xfId="1" applyNumberFormat="1" applyFont="1" applyFill="1" applyBorder="1" applyAlignment="1" applyProtection="1">
      <alignment vertical="top" wrapText="1"/>
    </xf>
    <xf numFmtId="0" fontId="10" fillId="10" borderId="22" xfId="1" applyFill="1" applyBorder="1" applyAlignment="1" applyProtection="1"/>
    <xf numFmtId="0" fontId="10" fillId="0" borderId="0" xfId="4" applyAlignment="1">
      <alignment horizontal="left" vertical="top" wrapText="1"/>
    </xf>
    <xf numFmtId="0" fontId="22" fillId="13" borderId="16" xfId="1" quotePrefix="1" applyFont="1" applyFill="1" applyBorder="1" applyAlignment="1" applyProtection="1">
      <alignment horizontal="left"/>
      <protection locked="0"/>
    </xf>
    <xf numFmtId="0" fontId="10" fillId="0" borderId="0" xfId="1" applyFont="1" applyFill="1" applyBorder="1" applyAlignment="1" applyProtection="1">
      <alignment vertical="center" wrapText="1"/>
    </xf>
    <xf numFmtId="0" fontId="10" fillId="0" borderId="0" xfId="1" applyFont="1" applyFill="1" applyBorder="1" applyAlignment="1" applyProtection="1">
      <alignment horizontal="left"/>
    </xf>
    <xf numFmtId="0" fontId="10" fillId="0" borderId="13" xfId="1" applyFont="1" applyFill="1" applyBorder="1" applyAlignment="1" applyProtection="1">
      <alignment horizontal="left"/>
    </xf>
    <xf numFmtId="0" fontId="10" fillId="13" borderId="9" xfId="1" applyFont="1" applyFill="1" applyBorder="1" applyAlignment="1" applyProtection="1">
      <alignment horizontal="left"/>
      <protection locked="0"/>
    </xf>
    <xf numFmtId="0" fontId="10" fillId="13" borderId="16" xfId="1" applyFont="1" applyFill="1" applyBorder="1" applyAlignment="1" applyProtection="1">
      <alignment horizontal="left"/>
      <protection locked="0"/>
    </xf>
    <xf numFmtId="0" fontId="10" fillId="0" borderId="0" xfId="1" applyFont="1" applyFill="1" applyBorder="1" applyAlignment="1" applyProtection="1">
      <alignment horizontal="left" wrapText="1"/>
    </xf>
    <xf numFmtId="0" fontId="10" fillId="0" borderId="22" xfId="1" applyFont="1" applyFill="1" applyBorder="1" applyAlignment="1" applyProtection="1">
      <alignment vertical="center" wrapText="1"/>
    </xf>
    <xf numFmtId="0" fontId="10" fillId="0" borderId="20" xfId="1" applyFont="1" applyFill="1" applyBorder="1" applyAlignment="1" applyProtection="1">
      <alignment vertical="center" wrapText="1"/>
    </xf>
    <xf numFmtId="0" fontId="9" fillId="0" borderId="22" xfId="1" applyFont="1" applyFill="1" applyBorder="1" applyAlignment="1" applyProtection="1">
      <alignment wrapText="1"/>
    </xf>
    <xf numFmtId="0" fontId="10" fillId="0" borderId="0" xfId="1" applyFont="1" applyFill="1" applyBorder="1" applyAlignment="1" applyProtection="1">
      <alignment wrapText="1"/>
    </xf>
    <xf numFmtId="0" fontId="10" fillId="0" borderId="20" xfId="1" applyFont="1" applyFill="1" applyBorder="1" applyAlignment="1" applyProtection="1">
      <alignment wrapText="1"/>
    </xf>
    <xf numFmtId="0" fontId="10" fillId="13" borderId="9" xfId="1" applyFont="1" applyFill="1" applyBorder="1" applyAlignment="1" applyProtection="1">
      <alignment shrinkToFit="1"/>
      <protection locked="0"/>
    </xf>
    <xf numFmtId="0" fontId="10" fillId="13" borderId="16" xfId="1" applyFont="1" applyFill="1" applyBorder="1" applyAlignment="1" applyProtection="1">
      <alignment shrinkToFit="1"/>
      <protection locked="0"/>
    </xf>
    <xf numFmtId="0" fontId="10" fillId="13" borderId="21" xfId="1" applyFont="1" applyFill="1" applyBorder="1" applyAlignment="1" applyProtection="1">
      <alignment horizontal="left"/>
      <protection locked="0"/>
    </xf>
    <xf numFmtId="0" fontId="25" fillId="10" borderId="0" xfId="1" applyFont="1" applyFill="1" applyBorder="1" applyAlignment="1" applyProtection="1"/>
    <xf numFmtId="0" fontId="10" fillId="10" borderId="0" xfId="1" applyFont="1" applyFill="1" applyBorder="1" applyAlignment="1" applyProtection="1"/>
    <xf numFmtId="49" fontId="10" fillId="13" borderId="16" xfId="1" applyNumberFormat="1" applyFont="1" applyFill="1" applyBorder="1" applyAlignment="1" applyProtection="1">
      <alignment shrinkToFit="1"/>
      <protection locked="0"/>
    </xf>
    <xf numFmtId="0" fontId="10" fillId="13" borderId="16" xfId="1" applyFill="1" applyBorder="1" applyAlignment="1" applyProtection="1">
      <alignment shrinkToFit="1"/>
      <protection locked="0"/>
    </xf>
    <xf numFmtId="49" fontId="10" fillId="13" borderId="9" xfId="1" applyNumberFormat="1" applyFont="1" applyFill="1" applyBorder="1" applyAlignment="1" applyProtection="1">
      <alignment shrinkToFit="1"/>
      <protection locked="0"/>
    </xf>
    <xf numFmtId="49" fontId="10" fillId="13" borderId="16" xfId="1" applyNumberFormat="1" applyFont="1" applyFill="1" applyBorder="1" applyAlignment="1" applyProtection="1">
      <alignment wrapText="1"/>
      <protection locked="0"/>
    </xf>
    <xf numFmtId="0" fontId="10" fillId="13" borderId="16" xfId="1" applyFont="1" applyFill="1" applyBorder="1" applyAlignment="1" applyProtection="1">
      <alignment wrapText="1"/>
      <protection locked="0"/>
    </xf>
    <xf numFmtId="0" fontId="41" fillId="10" borderId="38" xfId="1" applyFont="1" applyFill="1" applyBorder="1" applyAlignment="1" applyProtection="1">
      <alignment horizontal="left" wrapText="1"/>
    </xf>
    <xf numFmtId="0" fontId="28" fillId="0" borderId="3" xfId="2" applyFont="1" applyBorder="1" applyAlignment="1">
      <alignment horizontal="left" vertical="top" wrapText="1"/>
    </xf>
    <xf numFmtId="0" fontId="27" fillId="0" borderId="3" xfId="2" applyFont="1" applyBorder="1" applyAlignment="1">
      <alignment horizontal="left" vertical="top" wrapText="1"/>
    </xf>
    <xf numFmtId="0" fontId="9" fillId="9" borderId="0" xfId="1" applyFont="1" applyFill="1" applyAlignment="1" applyProtection="1">
      <alignment vertical="center" wrapText="1"/>
    </xf>
    <xf numFmtId="0" fontId="10" fillId="0" borderId="0" xfId="1" applyAlignment="1" applyProtection="1">
      <alignment vertical="center" wrapText="1"/>
    </xf>
    <xf numFmtId="0" fontId="10" fillId="0" borderId="0" xfId="4" applyAlignment="1">
      <alignment horizontal="left" vertical="top"/>
    </xf>
    <xf numFmtId="0" fontId="10" fillId="9" borderId="0" xfId="1" applyFont="1" applyFill="1" applyAlignment="1" applyProtection="1">
      <alignment vertical="top" wrapText="1"/>
    </xf>
    <xf numFmtId="0" fontId="10" fillId="9" borderId="0" xfId="1" applyFont="1" applyFill="1" applyAlignment="1">
      <alignment vertical="top" wrapText="1"/>
    </xf>
    <xf numFmtId="0" fontId="10" fillId="9" borderId="0" xfId="1" applyFont="1" applyFill="1" applyAlignment="1">
      <alignment horizontal="left" vertical="top" wrapText="1"/>
    </xf>
    <xf numFmtId="0" fontId="9" fillId="9" borderId="0" xfId="1" applyFont="1" applyFill="1" applyAlignment="1">
      <alignment vertical="top" wrapText="1"/>
    </xf>
    <xf numFmtId="0" fontId="24" fillId="9" borderId="0" xfId="4" applyFont="1" applyFill="1" applyAlignment="1">
      <alignment vertical="top"/>
    </xf>
    <xf numFmtId="0" fontId="27" fillId="0" borderId="15" xfId="2" applyFont="1" applyBorder="1" applyAlignment="1">
      <alignment horizontal="left" vertical="top" wrapText="1"/>
    </xf>
    <xf numFmtId="0" fontId="27" fillId="0" borderId="6" xfId="2" applyFont="1" applyBorder="1" applyAlignment="1">
      <alignment horizontal="left" vertical="top" wrapText="1"/>
    </xf>
    <xf numFmtId="0" fontId="27" fillId="0" borderId="7" xfId="2" applyFont="1" applyBorder="1" applyAlignment="1">
      <alignment horizontal="left" vertical="top" wrapText="1"/>
    </xf>
    <xf numFmtId="0" fontId="10" fillId="0" borderId="0" xfId="1" applyFont="1" applyFill="1" applyBorder="1" applyAlignment="1" applyProtection="1">
      <alignment horizontal="right" wrapText="1"/>
    </xf>
    <xf numFmtId="0" fontId="10" fillId="0" borderId="13" xfId="1" applyFont="1" applyFill="1" applyBorder="1" applyAlignment="1" applyProtection="1">
      <alignment horizontal="right" wrapText="1"/>
    </xf>
    <xf numFmtId="0" fontId="27" fillId="0" borderId="6" xfId="2" applyFont="1" applyBorder="1" applyAlignment="1">
      <alignment horizontal="left" vertical="top"/>
    </xf>
    <xf numFmtId="0" fontId="27" fillId="0" borderId="7" xfId="2" applyFont="1" applyBorder="1" applyAlignment="1">
      <alignment horizontal="left" vertical="top"/>
    </xf>
    <xf numFmtId="0" fontId="10" fillId="0" borderId="0" xfId="4" applyFont="1" applyFill="1" applyBorder="1" applyAlignment="1" applyProtection="1">
      <alignment horizontal="left"/>
    </xf>
    <xf numFmtId="49" fontId="10" fillId="13" borderId="9" xfId="3" applyNumberFormat="1" applyFont="1" applyFill="1" applyBorder="1" applyAlignment="1" applyProtection="1">
      <alignment shrinkToFit="1"/>
      <protection locked="0"/>
    </xf>
    <xf numFmtId="49" fontId="10" fillId="13" borderId="16" xfId="3" applyNumberFormat="1" applyFont="1" applyFill="1" applyBorder="1" applyAlignment="1" applyProtection="1">
      <alignment shrinkToFit="1"/>
      <protection locked="0"/>
    </xf>
    <xf numFmtId="0" fontId="10" fillId="0" borderId="0" xfId="3" applyFont="1" applyFill="1" applyBorder="1" applyAlignment="1" applyProtection="1">
      <alignment horizontal="left" wrapText="1"/>
    </xf>
    <xf numFmtId="0" fontId="10" fillId="13" borderId="9" xfId="3" applyFont="1" applyFill="1" applyBorder="1" applyAlignment="1" applyProtection="1">
      <alignment horizontal="center"/>
      <protection locked="0"/>
    </xf>
    <xf numFmtId="0" fontId="10" fillId="13" borderId="16" xfId="3" applyFont="1" applyFill="1" applyBorder="1" applyAlignment="1" applyProtection="1">
      <alignment horizontal="center"/>
      <protection locked="0"/>
    </xf>
    <xf numFmtId="0" fontId="30" fillId="0" borderId="0" xfId="2" applyFont="1" applyAlignment="1">
      <alignment horizontal="left" vertical="top"/>
    </xf>
    <xf numFmtId="0" fontId="29" fillId="0" borderId="0" xfId="2" applyFont="1" applyAlignment="1">
      <alignment horizontal="left" vertical="top"/>
    </xf>
    <xf numFmtId="0" fontId="32" fillId="0" borderId="0" xfId="2" applyFont="1" applyAlignment="1">
      <alignment horizontal="left" vertical="top"/>
    </xf>
    <xf numFmtId="0" fontId="29" fillId="11" borderId="0" xfId="2" applyFont="1" applyFill="1" applyAlignment="1">
      <alignment vertical="top" wrapText="1"/>
    </xf>
    <xf numFmtId="0" fontId="29" fillId="0" borderId="3" xfId="2" applyFont="1" applyBorder="1" applyAlignment="1">
      <alignment vertical="top" wrapText="1"/>
    </xf>
    <xf numFmtId="0" fontId="27" fillId="0" borderId="3" xfId="2" applyFont="1" applyBorder="1" applyAlignment="1">
      <alignment horizontal="left" vertical="center" wrapText="1"/>
    </xf>
    <xf numFmtId="0" fontId="31" fillId="11" borderId="0" xfId="2" applyFont="1" applyFill="1" applyAlignment="1">
      <alignment vertical="top" wrapText="1"/>
    </xf>
    <xf numFmtId="0" fontId="29" fillId="0" borderId="3" xfId="2" applyFont="1" applyBorder="1" applyAlignment="1">
      <alignment horizontal="left" vertical="top" wrapText="1"/>
    </xf>
    <xf numFmtId="0" fontId="61" fillId="0" borderId="0" xfId="0" applyFont="1" applyFill="1" applyBorder="1" applyAlignment="1">
      <alignment horizontal="left" vertical="top" wrapText="1"/>
    </xf>
    <xf numFmtId="0" fontId="9" fillId="9" borderId="52" xfId="1" applyFont="1" applyFill="1" applyBorder="1" applyAlignment="1" applyProtection="1">
      <alignment vertical="center" wrapText="1"/>
    </xf>
    <xf numFmtId="0" fontId="10" fillId="9" borderId="52" xfId="1" applyFill="1" applyBorder="1" applyAlignment="1" applyProtection="1">
      <alignment vertical="center" wrapText="1"/>
    </xf>
    <xf numFmtId="0" fontId="9" fillId="9" borderId="51" xfId="1" applyFont="1" applyFill="1" applyBorder="1" applyAlignment="1" applyProtection="1">
      <alignment vertical="center" wrapText="1"/>
    </xf>
    <xf numFmtId="0" fontId="9" fillId="9" borderId="50" xfId="1" applyFont="1" applyFill="1" applyBorder="1" applyAlignment="1" applyProtection="1">
      <alignment vertical="center" wrapText="1"/>
    </xf>
    <xf numFmtId="0" fontId="9" fillId="9" borderId="49" xfId="1" applyFont="1" applyFill="1" applyBorder="1" applyAlignment="1" applyProtection="1">
      <alignment vertical="center" wrapText="1"/>
    </xf>
    <xf numFmtId="0" fontId="10" fillId="9" borderId="0" xfId="1" applyFill="1" applyBorder="1" applyAlignment="1">
      <alignment vertical="center" wrapText="1"/>
    </xf>
    <xf numFmtId="49" fontId="10" fillId="13" borderId="9" xfId="1" applyNumberFormat="1" applyFill="1" applyBorder="1" applyAlignment="1" applyProtection="1">
      <alignment shrinkToFit="1"/>
      <protection locked="0"/>
    </xf>
    <xf numFmtId="49" fontId="10" fillId="13" borderId="16" xfId="1" applyNumberFormat="1" applyFill="1" applyBorder="1" applyAlignment="1" applyProtection="1">
      <alignment shrinkToFit="1"/>
      <protection locked="0"/>
    </xf>
    <xf numFmtId="0" fontId="10" fillId="10" borderId="0" xfId="1" applyFill="1" applyBorder="1" applyAlignment="1" applyProtection="1">
      <alignment horizontal="left" wrapText="1"/>
    </xf>
    <xf numFmtId="0" fontId="10" fillId="10" borderId="13" xfId="1" applyFill="1" applyBorder="1" applyAlignment="1" applyProtection="1">
      <alignment wrapText="1"/>
    </xf>
    <xf numFmtId="0" fontId="10" fillId="13" borderId="9" xfId="1" applyFill="1" applyBorder="1" applyAlignment="1" applyProtection="1">
      <alignment horizontal="left"/>
      <protection locked="0"/>
    </xf>
    <xf numFmtId="0" fontId="10" fillId="13" borderId="16" xfId="1" applyFill="1" applyBorder="1" applyAlignment="1" applyProtection="1">
      <alignment horizontal="left"/>
      <protection locked="0"/>
    </xf>
    <xf numFmtId="14" fontId="10" fillId="13" borderId="9" xfId="1" applyNumberFormat="1" applyFill="1" applyBorder="1" applyAlignment="1" applyProtection="1">
      <alignment shrinkToFit="1"/>
      <protection locked="0"/>
    </xf>
    <xf numFmtId="14" fontId="10" fillId="13" borderId="16" xfId="1" applyNumberFormat="1" applyFill="1" applyBorder="1" applyAlignment="1" applyProtection="1">
      <alignment shrinkToFit="1"/>
      <protection locked="0"/>
    </xf>
    <xf numFmtId="0" fontId="10" fillId="13" borderId="9" xfId="1" applyFill="1" applyBorder="1" applyAlignment="1" applyProtection="1">
      <alignment shrinkToFit="1"/>
      <protection locked="0"/>
    </xf>
    <xf numFmtId="0" fontId="10" fillId="10" borderId="0" xfId="1" applyFill="1" applyAlignment="1">
      <alignment horizontal="left" wrapText="1"/>
    </xf>
    <xf numFmtId="0" fontId="10" fillId="10" borderId="0" xfId="1" applyFill="1" applyAlignment="1">
      <alignment wrapText="1"/>
    </xf>
    <xf numFmtId="0" fontId="10" fillId="13" borderId="9" xfId="1" applyNumberFormat="1" applyFont="1" applyFill="1" applyBorder="1" applyAlignment="1" applyProtection="1">
      <alignment shrinkToFit="1"/>
      <protection locked="0"/>
    </xf>
    <xf numFmtId="0" fontId="10" fillId="13" borderId="16" xfId="1" applyNumberFormat="1" applyFont="1" applyFill="1" applyBorder="1" applyAlignment="1" applyProtection="1">
      <alignment shrinkToFit="1"/>
      <protection locked="0"/>
    </xf>
    <xf numFmtId="0" fontId="10" fillId="10" borderId="0" xfId="1" applyFill="1" applyBorder="1" applyAlignment="1" applyProtection="1">
      <alignment wrapText="1"/>
    </xf>
    <xf numFmtId="0" fontId="10" fillId="10" borderId="0" xfId="1" applyFill="1" applyBorder="1" applyAlignment="1" applyProtection="1"/>
    <xf numFmtId="0" fontId="0" fillId="9" borderId="0" xfId="0" applyFill="1" applyBorder="1" applyAlignment="1">
      <alignment vertical="center" wrapText="1"/>
    </xf>
    <xf numFmtId="49" fontId="62" fillId="9" borderId="61" xfId="1" applyNumberFormat="1" applyFont="1" applyFill="1" applyBorder="1" applyAlignment="1" applyProtection="1">
      <alignment vertical="center" wrapText="1"/>
    </xf>
    <xf numFmtId="49" fontId="62" fillId="0" borderId="61" xfId="1" applyNumberFormat="1" applyFont="1" applyBorder="1" applyAlignment="1" applyProtection="1">
      <alignment vertical="center" wrapText="1"/>
    </xf>
    <xf numFmtId="0" fontId="9" fillId="9" borderId="0" xfId="1" applyFont="1" applyFill="1" applyBorder="1" applyAlignment="1">
      <alignment vertical="center" wrapText="1"/>
    </xf>
    <xf numFmtId="0" fontId="9" fillId="9" borderId="52" xfId="0" applyFont="1" applyFill="1" applyBorder="1" applyAlignment="1">
      <alignment vertical="center" wrapText="1"/>
    </xf>
    <xf numFmtId="0" fontId="10" fillId="10" borderId="0" xfId="1" applyFill="1" applyBorder="1" applyAlignment="1" applyProtection="1">
      <alignment horizontal="center" wrapText="1"/>
    </xf>
    <xf numFmtId="0" fontId="10" fillId="10" borderId="13" xfId="1" applyFill="1" applyBorder="1" applyAlignment="1" applyProtection="1">
      <alignment horizontal="center" wrapText="1"/>
    </xf>
    <xf numFmtId="49" fontId="10" fillId="13" borderId="9" xfId="1" applyNumberFormat="1" applyFont="1" applyFill="1" applyBorder="1" applyAlignment="1" applyProtection="1">
      <alignment horizontal="left" vertical="center" shrinkToFit="1"/>
      <protection locked="0"/>
    </xf>
    <xf numFmtId="49" fontId="10" fillId="13" borderId="16" xfId="1" applyNumberFormat="1" applyFont="1" applyFill="1" applyBorder="1" applyAlignment="1" applyProtection="1">
      <alignment horizontal="left" vertical="center" shrinkToFit="1"/>
      <protection locked="0"/>
    </xf>
    <xf numFmtId="0" fontId="10" fillId="10" borderId="0" xfId="1" applyFont="1" applyFill="1" applyBorder="1" applyAlignment="1" applyProtection="1">
      <alignment horizontal="right" wrapText="1"/>
    </xf>
    <xf numFmtId="0" fontId="10" fillId="10" borderId="0" xfId="1" applyFont="1" applyFill="1" applyBorder="1" applyAlignment="1" applyProtection="1">
      <alignment wrapText="1"/>
    </xf>
    <xf numFmtId="0" fontId="22" fillId="13" borderId="9" xfId="1" applyFont="1" applyFill="1" applyBorder="1" applyAlignment="1" applyProtection="1">
      <alignment horizontal="left" vertical="center"/>
      <protection locked="0"/>
    </xf>
    <xf numFmtId="0" fontId="22" fillId="13" borderId="16" xfId="1" applyFont="1" applyFill="1" applyBorder="1" applyAlignment="1" applyProtection="1">
      <alignment horizontal="left" vertical="center"/>
      <protection locked="0"/>
    </xf>
    <xf numFmtId="0" fontId="9" fillId="10" borderId="0" xfId="1" applyFont="1" applyFill="1" applyBorder="1" applyAlignment="1" applyProtection="1">
      <alignment vertical="center" wrapText="1"/>
    </xf>
    <xf numFmtId="0" fontId="10" fillId="10" borderId="0" xfId="1" applyFont="1" applyFill="1" applyBorder="1" applyAlignment="1" applyProtection="1">
      <alignment horizontal="center" vertical="center" wrapText="1"/>
    </xf>
    <xf numFmtId="0" fontId="10" fillId="10" borderId="0" xfId="1" applyFont="1" applyFill="1" applyBorder="1" applyAlignment="1" applyProtection="1">
      <alignment horizontal="center" vertical="center"/>
    </xf>
    <xf numFmtId="0" fontId="9" fillId="10" borderId="0" xfId="1" applyFont="1" applyFill="1" applyBorder="1" applyAlignment="1" applyProtection="1">
      <alignment horizontal="justify" vertical="justify" wrapText="1"/>
    </xf>
    <xf numFmtId="0" fontId="25" fillId="10" borderId="38" xfId="1" applyFont="1" applyFill="1" applyBorder="1" applyAlignment="1" applyProtection="1">
      <alignment horizontal="left" wrapText="1"/>
    </xf>
    <xf numFmtId="49" fontId="10" fillId="13" borderId="10" xfId="1" applyNumberFormat="1" applyFont="1" applyFill="1" applyBorder="1" applyAlignment="1" applyProtection="1">
      <alignment shrinkToFit="1"/>
      <protection locked="0"/>
    </xf>
    <xf numFmtId="0" fontId="10" fillId="0" borderId="0" xfId="4" applyFont="1" applyFill="1" applyBorder="1" applyAlignment="1" applyProtection="1">
      <alignment horizontal="left" vertical="top" wrapText="1"/>
    </xf>
    <xf numFmtId="0" fontId="10" fillId="0" borderId="0" xfId="4" applyFont="1" applyFill="1" applyBorder="1" applyAlignment="1" applyProtection="1">
      <alignment horizontal="left" wrapText="1"/>
    </xf>
    <xf numFmtId="0" fontId="10" fillId="13" borderId="9" xfId="4" applyFont="1" applyFill="1" applyBorder="1" applyAlignment="1" applyProtection="1">
      <alignment horizontal="left"/>
      <protection locked="0"/>
    </xf>
    <xf numFmtId="0" fontId="10" fillId="13" borderId="16" xfId="4" applyFont="1" applyFill="1" applyBorder="1" applyAlignment="1" applyProtection="1">
      <alignment horizontal="left"/>
      <protection locked="0"/>
    </xf>
    <xf numFmtId="0" fontId="40" fillId="0" borderId="31" xfId="1" applyFont="1" applyFill="1" applyBorder="1" applyAlignment="1" applyProtection="1">
      <alignment wrapText="1"/>
    </xf>
    <xf numFmtId="0" fontId="39" fillId="0" borderId="30" xfId="1" applyFont="1" applyFill="1" applyBorder="1" applyAlignment="1" applyProtection="1">
      <alignment wrapText="1"/>
    </xf>
    <xf numFmtId="0" fontId="39" fillId="0" borderId="29" xfId="1" applyFont="1" applyFill="1" applyBorder="1" applyAlignment="1" applyProtection="1">
      <alignment wrapText="1"/>
    </xf>
    <xf numFmtId="0" fontId="10" fillId="13" borderId="9" xfId="1" applyNumberFormat="1" applyFont="1" applyFill="1" applyBorder="1" applyAlignment="1" applyProtection="1">
      <alignment horizontal="left" shrinkToFit="1"/>
      <protection locked="0"/>
    </xf>
    <xf numFmtId="0" fontId="10" fillId="13" borderId="16" xfId="1" applyNumberFormat="1" applyFont="1" applyFill="1" applyBorder="1" applyAlignment="1" applyProtection="1">
      <alignment horizontal="left" shrinkToFit="1"/>
      <protection locked="0"/>
    </xf>
    <xf numFmtId="0" fontId="10" fillId="0" borderId="22" xfId="1" applyFont="1" applyFill="1" applyBorder="1" applyAlignment="1" applyProtection="1">
      <alignment horizontal="right" wrapText="1"/>
    </xf>
    <xf numFmtId="0" fontId="10" fillId="0" borderId="0" xfId="1" applyFont="1" applyFill="1" applyBorder="1" applyAlignment="1" applyProtection="1"/>
    <xf numFmtId="0" fontId="10" fillId="0" borderId="0" xfId="0" applyFont="1" applyFill="1" applyAlignment="1">
      <alignment horizontal="left" vertical="top" wrapText="1"/>
    </xf>
    <xf numFmtId="0" fontId="2" fillId="2" borderId="8" xfId="0" applyFont="1" applyFill="1" applyBorder="1" applyAlignment="1" applyProtection="1">
      <alignment horizontal="center" wrapText="1" shrinkToFit="1"/>
    </xf>
    <xf numFmtId="0" fontId="1" fillId="2" borderId="12" xfId="0" applyFont="1" applyFill="1" applyBorder="1" applyAlignment="1" applyProtection="1">
      <alignment horizontal="center" shrinkToFit="1"/>
    </xf>
    <xf numFmtId="0" fontId="2" fillId="3" borderId="64" xfId="0" applyFont="1" applyFill="1" applyBorder="1" applyAlignment="1">
      <alignment horizontal="center" vertical="center" wrapText="1"/>
    </xf>
    <xf numFmtId="0" fontId="2" fillId="3" borderId="66" xfId="0" applyFont="1" applyFill="1" applyBorder="1" applyAlignment="1">
      <alignment horizontal="center" vertical="center" wrapText="1"/>
    </xf>
    <xf numFmtId="0" fontId="2" fillId="3" borderId="64"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66" xfId="0" applyFont="1" applyFill="1" applyBorder="1" applyAlignment="1">
      <alignment horizontal="center" vertical="center"/>
    </xf>
    <xf numFmtId="0" fontId="2" fillId="2" borderId="12" xfId="0" applyFont="1" applyFill="1" applyBorder="1" applyAlignment="1" applyProtection="1">
      <alignment horizontal="center" wrapText="1" shrinkToFit="1"/>
    </xf>
    <xf numFmtId="0" fontId="2" fillId="2" borderId="3" xfId="0" applyFont="1" applyFill="1" applyBorder="1" applyAlignment="1" applyProtection="1">
      <alignment horizontal="center" wrapText="1" shrinkToFit="1"/>
    </xf>
    <xf numFmtId="0" fontId="1" fillId="2" borderId="8" xfId="0" applyFont="1" applyFill="1" applyBorder="1" applyAlignment="1" applyProtection="1">
      <alignment horizontal="center" wrapText="1" shrinkToFit="1"/>
    </xf>
    <xf numFmtId="0" fontId="1" fillId="2" borderId="12" xfId="0" applyFont="1" applyFill="1" applyBorder="1" applyAlignment="1" applyProtection="1">
      <alignment horizontal="center" wrapText="1" shrinkToFit="1"/>
    </xf>
    <xf numFmtId="0" fontId="2" fillId="2" borderId="11" xfId="0" applyFont="1" applyFill="1" applyBorder="1" applyAlignment="1" applyProtection="1">
      <alignment horizontal="center" wrapText="1" shrinkToFit="1"/>
    </xf>
    <xf numFmtId="0" fontId="2" fillId="2" borderId="9" xfId="0" applyFont="1" applyFill="1" applyBorder="1" applyAlignment="1" applyProtection="1">
      <alignment horizontal="center" wrapText="1" shrinkToFit="1"/>
    </xf>
    <xf numFmtId="0" fontId="2" fillId="3" borderId="69" xfId="0" applyFont="1" applyFill="1" applyBorder="1" applyAlignment="1">
      <alignment horizontal="center" vertical="center" wrapText="1"/>
    </xf>
    <xf numFmtId="0" fontId="2" fillId="3" borderId="68" xfId="0" applyFont="1" applyFill="1" applyBorder="1" applyAlignment="1">
      <alignment horizontal="center" vertical="center" wrapText="1"/>
    </xf>
    <xf numFmtId="0" fontId="2" fillId="2" borderId="67" xfId="0" applyFont="1" applyFill="1" applyBorder="1" applyAlignment="1" applyProtection="1">
      <alignment horizontal="center" wrapText="1" shrinkToFit="1"/>
    </xf>
    <xf numFmtId="0" fontId="2" fillId="2" borderId="3" xfId="0" applyFont="1" applyFill="1" applyBorder="1" applyAlignment="1" applyProtection="1">
      <alignment horizontal="left" wrapText="1" shrinkToFit="1"/>
    </xf>
    <xf numFmtId="0" fontId="2" fillId="2" borderId="5" xfId="0" applyFont="1" applyFill="1" applyBorder="1" applyAlignment="1" applyProtection="1">
      <alignment horizontal="center" vertical="center" wrapText="1" shrinkToFit="1"/>
    </xf>
    <xf numFmtId="0" fontId="2" fillId="2" borderId="38" xfId="0" applyFont="1" applyFill="1" applyBorder="1" applyAlignment="1" applyProtection="1">
      <alignment horizontal="center" vertical="center" wrapText="1" shrinkToFit="1"/>
    </xf>
    <xf numFmtId="0" fontId="2" fillId="2" borderId="9" xfId="0" applyFont="1" applyFill="1" applyBorder="1" applyAlignment="1" applyProtection="1">
      <alignment horizontal="center" vertical="center" wrapText="1" shrinkToFit="1"/>
    </xf>
    <xf numFmtId="0" fontId="2" fillId="2" borderId="16" xfId="0" applyFont="1" applyFill="1" applyBorder="1" applyAlignment="1" applyProtection="1">
      <alignment horizontal="center" vertical="center" wrapText="1" shrinkToFit="1"/>
    </xf>
    <xf numFmtId="0" fontId="2" fillId="2" borderId="11" xfId="1" applyFont="1" applyFill="1" applyBorder="1" applyAlignment="1" applyProtection="1">
      <alignment horizontal="center" wrapText="1"/>
    </xf>
    <xf numFmtId="0" fontId="2" fillId="2" borderId="9" xfId="1" applyFont="1" applyFill="1" applyBorder="1" applyAlignment="1" applyProtection="1">
      <alignment horizontal="center" wrapText="1"/>
    </xf>
    <xf numFmtId="0" fontId="2" fillId="2" borderId="4" xfId="0" applyFont="1" applyFill="1" applyBorder="1" applyAlignment="1" applyProtection="1">
      <alignment horizontal="center" wrapText="1" shrinkToFit="1"/>
    </xf>
    <xf numFmtId="0" fontId="2" fillId="2" borderId="13" xfId="0" applyFont="1" applyFill="1" applyBorder="1" applyAlignment="1" applyProtection="1">
      <alignment horizontal="center" wrapText="1" shrinkToFit="1"/>
    </xf>
    <xf numFmtId="0" fontId="2" fillId="2" borderId="10" xfId="0" applyFont="1" applyFill="1" applyBorder="1" applyAlignment="1" applyProtection="1">
      <alignment horizontal="center" wrapText="1" shrinkToFit="1"/>
    </xf>
    <xf numFmtId="0" fontId="2" fillId="2" borderId="4" xfId="1" applyFont="1" applyFill="1" applyBorder="1" applyAlignment="1" applyProtection="1">
      <alignment horizontal="center" wrapText="1"/>
    </xf>
    <xf numFmtId="0" fontId="2" fillId="2" borderId="8" xfId="1" applyFont="1" applyFill="1" applyBorder="1" applyAlignment="1" applyProtection="1">
      <alignment horizontal="center" wrapText="1"/>
    </xf>
    <xf numFmtId="0" fontId="2" fillId="2" borderId="12" xfId="1" applyFont="1" applyFill="1" applyBorder="1" applyAlignment="1" applyProtection="1">
      <alignment horizontal="center" wrapText="1"/>
    </xf>
    <xf numFmtId="0" fontId="2" fillId="3" borderId="1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2" borderId="4" xfId="1" applyFont="1" applyFill="1" applyBorder="1" applyAlignment="1" applyProtection="1">
      <alignment horizontal="center"/>
    </xf>
    <xf numFmtId="0" fontId="2" fillId="2" borderId="8" xfId="1" applyFont="1" applyFill="1" applyBorder="1" applyAlignment="1" applyProtection="1">
      <alignment horizontal="center"/>
    </xf>
    <xf numFmtId="0" fontId="2" fillId="2" borderId="12" xfId="1" applyFont="1" applyFill="1" applyBorder="1" applyAlignment="1" applyProtection="1">
      <alignment horizontal="center"/>
    </xf>
    <xf numFmtId="0" fontId="7" fillId="0" borderId="0" xfId="0" applyFont="1" applyAlignment="1">
      <alignment horizontal="center" vertical="center" wrapText="1"/>
    </xf>
    <xf numFmtId="0" fontId="24" fillId="9" borderId="0" xfId="1" applyFont="1" applyFill="1" applyBorder="1" applyAlignment="1"/>
    <xf numFmtId="0" fontId="23" fillId="0" borderId="0" xfId="1" applyFont="1" applyAlignment="1"/>
    <xf numFmtId="0" fontId="10" fillId="0" borderId="0" xfId="1" applyFont="1" applyAlignment="1">
      <alignment vertical="top"/>
    </xf>
    <xf numFmtId="0" fontId="9" fillId="9" borderId="51" xfId="1" applyFont="1" applyFill="1" applyBorder="1" applyAlignment="1">
      <alignment vertical="center" wrapText="1"/>
    </xf>
    <xf numFmtId="0" fontId="9" fillId="9" borderId="50" xfId="1" applyFont="1" applyFill="1" applyBorder="1" applyAlignment="1">
      <alignment vertical="center" wrapText="1"/>
    </xf>
    <xf numFmtId="0" fontId="9" fillId="9" borderId="49" xfId="1" applyFont="1" applyFill="1" applyBorder="1" applyAlignment="1">
      <alignment vertical="center" wrapText="1"/>
    </xf>
    <xf numFmtId="0" fontId="10" fillId="9" borderId="0" xfId="1" applyFont="1" applyFill="1" applyBorder="1" applyAlignment="1">
      <alignment vertical="center" wrapText="1"/>
    </xf>
    <xf numFmtId="0" fontId="11" fillId="10" borderId="53" xfId="16" applyFont="1" applyBorder="1" applyAlignment="1">
      <alignment horizontal="left" vertical="center" wrapText="1"/>
    </xf>
    <xf numFmtId="0" fontId="11" fillId="10" borderId="54" xfId="16" applyFont="1" applyBorder="1" applyAlignment="1">
      <alignment horizontal="left" vertical="center" wrapText="1"/>
    </xf>
    <xf numFmtId="0" fontId="11" fillId="10" borderId="55" xfId="16" applyFont="1" applyBorder="1" applyAlignment="1">
      <alignment horizontal="left" vertical="center" wrapText="1"/>
    </xf>
    <xf numFmtId="0" fontId="11" fillId="10" borderId="56" xfId="16" applyFont="1" applyBorder="1" applyAlignment="1">
      <alignment horizontal="left" vertical="center" wrapText="1"/>
    </xf>
    <xf numFmtId="0" fontId="11" fillId="10" borderId="0" xfId="16" applyFont="1" applyBorder="1" applyAlignment="1">
      <alignment horizontal="left" vertical="center" wrapText="1"/>
    </xf>
    <xf numFmtId="0" fontId="11" fillId="10" borderId="57" xfId="16" applyFont="1" applyBorder="1" applyAlignment="1">
      <alignment horizontal="left" vertical="center" wrapText="1"/>
    </xf>
    <xf numFmtId="0" fontId="11" fillId="10" borderId="58" xfId="16" applyFont="1" applyBorder="1" applyAlignment="1">
      <alignment horizontal="left" vertical="center" wrapText="1"/>
    </xf>
    <xf numFmtId="0" fontId="11" fillId="10" borderId="59" xfId="16" applyFont="1" applyBorder="1" applyAlignment="1">
      <alignment horizontal="left" vertical="center" wrapText="1"/>
    </xf>
    <xf numFmtId="0" fontId="11" fillId="10" borderId="60" xfId="16" applyFont="1" applyBorder="1" applyAlignment="1">
      <alignment horizontal="left" vertical="center" wrapText="1"/>
    </xf>
    <xf numFmtId="0" fontId="9" fillId="10" borderId="0" xfId="1" applyFont="1" applyFill="1" applyBorder="1" applyAlignment="1">
      <alignment vertical="center" wrapText="1"/>
    </xf>
    <xf numFmtId="49" fontId="57" fillId="17" borderId="0" xfId="1" applyNumberFormat="1" applyFont="1" applyFill="1" applyAlignment="1">
      <alignment horizontal="center" shrinkToFit="1"/>
    </xf>
    <xf numFmtId="49" fontId="10" fillId="17" borderId="0" xfId="1" applyNumberFormat="1" applyFill="1" applyAlignment="1">
      <alignment horizontal="center" shrinkToFit="1"/>
    </xf>
    <xf numFmtId="0" fontId="10" fillId="10" borderId="0" xfId="1" applyFont="1" applyFill="1" applyBorder="1" applyAlignment="1"/>
    <xf numFmtId="0" fontId="9" fillId="9" borderId="52" xfId="1" applyFont="1" applyFill="1" applyBorder="1" applyAlignment="1">
      <alignment vertical="center" wrapText="1"/>
    </xf>
    <xf numFmtId="0" fontId="10" fillId="9" borderId="52" xfId="1" applyFont="1" applyFill="1" applyBorder="1" applyAlignment="1">
      <alignment vertical="center" wrapText="1"/>
    </xf>
    <xf numFmtId="0" fontId="10" fillId="0" borderId="50" xfId="1" applyBorder="1" applyAlignment="1">
      <alignment vertical="center"/>
    </xf>
  </cellXfs>
  <cellStyles count="20">
    <cellStyle name="Notiz 2" xfId="5" xr:uid="{00000000-0005-0000-0000-000000000000}"/>
    <cellStyle name="Standard" xfId="0" builtinId="0"/>
    <cellStyle name="Standard 2" xfId="1" xr:uid="{00000000-0005-0000-0000-000002000000}"/>
    <cellStyle name="Standard 2 2" xfId="4" xr:uid="{00000000-0005-0000-0000-000003000000}"/>
    <cellStyle name="Standard 2 3" xfId="6" xr:uid="{00000000-0005-0000-0000-000004000000}"/>
    <cellStyle name="Standard 3" xfId="2" xr:uid="{00000000-0005-0000-0000-000005000000}"/>
    <cellStyle name="Standard 4" xfId="7" xr:uid="{00000000-0005-0000-0000-000006000000}"/>
    <cellStyle name="Standard 4 2" xfId="8" xr:uid="{00000000-0005-0000-0000-000007000000}"/>
    <cellStyle name="Standard 4 2 2" xfId="9" xr:uid="{00000000-0005-0000-0000-000008000000}"/>
    <cellStyle name="Standard 4 3" xfId="10" xr:uid="{00000000-0005-0000-0000-000009000000}"/>
    <cellStyle name="Standard 5" xfId="11" xr:uid="{00000000-0005-0000-0000-00000A000000}"/>
    <cellStyle name="Standard 5 2" xfId="12" xr:uid="{00000000-0005-0000-0000-00000B000000}"/>
    <cellStyle name="Standard 5 2 2" xfId="13" xr:uid="{00000000-0005-0000-0000-00000C000000}"/>
    <cellStyle name="Standard 5 3" xfId="14" xr:uid="{00000000-0005-0000-0000-00000D000000}"/>
    <cellStyle name="Standard 6" xfId="15" xr:uid="{00000000-0005-0000-0000-00000E000000}"/>
    <cellStyle name="Standard 7" xfId="3" xr:uid="{00000000-0005-0000-0000-00000F000000}"/>
    <cellStyle name="Standard_Tabelle1" xfId="19" xr:uid="{00000000-0005-0000-0000-000010000000}"/>
    <cellStyle name="Stil 1" xfId="16" xr:uid="{00000000-0005-0000-0000-000011000000}"/>
    <cellStyle name="Stil 1 2" xfId="17" xr:uid="{00000000-0005-0000-0000-000012000000}"/>
    <cellStyle name="Stil 1 3" xfId="18" xr:uid="{00000000-0005-0000-0000-000013000000}"/>
  </cellStyles>
  <dxfs count="3">
    <dxf>
      <font>
        <color theme="0"/>
      </font>
    </dxf>
    <dxf>
      <font>
        <strike/>
      </font>
    </dxf>
    <dxf>
      <font>
        <strike/>
      </font>
    </dxf>
  </dxfs>
  <tableStyles count="0" defaultTableStyle="TableStyleMedium2" defaultPivotStyle="PivotStyleLight16"/>
  <colors>
    <mruColors>
      <color rgb="FF0067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5.emf"/><Relationship Id="rId1" Type="http://schemas.openxmlformats.org/officeDocument/2006/relationships/image" Target="../media/image6.emf"/><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114300</xdr:rowOff>
    </xdr:from>
    <xdr:to>
      <xdr:col>1</xdr:col>
      <xdr:colOff>76200</xdr:colOff>
      <xdr:row>2</xdr:row>
      <xdr:rowOff>85725</xdr:rowOff>
    </xdr:to>
    <xdr:pic>
      <xdr:nvPicPr>
        <xdr:cNvPr id="2" name="Grafik 5">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14300"/>
          <a:ext cx="7143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742950</xdr:colOff>
      <xdr:row>15</xdr:row>
      <xdr:rowOff>438150</xdr:rowOff>
    </xdr:from>
    <xdr:to>
      <xdr:col>10</xdr:col>
      <xdr:colOff>266700</xdr:colOff>
      <xdr:row>18</xdr:row>
      <xdr:rowOff>142875</xdr:rowOff>
    </xdr:to>
    <xdr:sp macro="" textlink="">
      <xdr:nvSpPr>
        <xdr:cNvPr id="4097" name="Object 1" hidden="1">
          <a:extLst>
            <a:ext uri="{63B3BB69-23CF-44E3-9099-C40C66FF867C}">
              <a14:compatExt xmlns:a14="http://schemas.microsoft.com/office/drawing/2010/main"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3</xdr:col>
          <xdr:colOff>0</xdr:colOff>
          <xdr:row>16</xdr:row>
          <xdr:rowOff>0</xdr:rowOff>
        </xdr:from>
        <xdr:to>
          <xdr:col>10</xdr:col>
          <xdr:colOff>285750</xdr:colOff>
          <xdr:row>19</xdr:row>
          <xdr:rowOff>28575</xdr:rowOff>
        </xdr:to>
        <xdr:sp macro="" textlink="">
          <xdr:nvSpPr>
            <xdr:cNvPr id="3" name="Object 1" hidden="1">
              <a:extLst>
                <a:ext uri="{63B3BB69-23CF-44E3-9099-C40C66FF867C}">
                  <a14:compatExt spid="_x0000_s4097"/>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47625</xdr:colOff>
      <xdr:row>5</xdr:row>
      <xdr:rowOff>142875</xdr:rowOff>
    </xdr:from>
    <xdr:to>
      <xdr:col>2</xdr:col>
      <xdr:colOff>409575</xdr:colOff>
      <xdr:row>11</xdr:row>
      <xdr:rowOff>47625</xdr:rowOff>
    </xdr:to>
    <xdr:sp macro="" textlink="">
      <xdr:nvSpPr>
        <xdr:cNvPr id="2" name="Text Box 4">
          <a:extLst>
            <a:ext uri="{FF2B5EF4-FFF2-40B4-BE49-F238E27FC236}">
              <a16:creationId xmlns:a16="http://schemas.microsoft.com/office/drawing/2014/main" id="{00000000-0008-0000-0100-000002000000}"/>
            </a:ext>
          </a:extLst>
        </xdr:cNvPr>
        <xdr:cNvSpPr txBox="1">
          <a:spLocks noChangeArrowheads="1"/>
        </xdr:cNvSpPr>
      </xdr:nvSpPr>
      <xdr:spPr bwMode="auto">
        <a:xfrm>
          <a:off x="47625" y="952500"/>
          <a:ext cx="1885950" cy="8763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HDI Lebensversicherung AG</a:t>
          </a:r>
        </a:p>
        <a:p>
          <a:pPr algn="l" rtl="0">
            <a:defRPr sz="1000"/>
          </a:pPr>
          <a:r>
            <a:rPr lang="de-DE" sz="800" b="0" i="0" u="none" strike="noStrike" baseline="0">
              <a:solidFill>
                <a:srgbClr val="000000"/>
              </a:solidFill>
              <a:latin typeface="Arial"/>
              <a:cs typeface="Arial"/>
            </a:rPr>
            <a:t>Charles-de-Gaulle-Platz 1</a:t>
          </a:r>
        </a:p>
        <a:p>
          <a:pPr algn="l" rtl="0">
            <a:defRPr sz="1000"/>
          </a:pPr>
          <a:r>
            <a:rPr lang="de-DE" sz="800" b="0" i="0" u="none" strike="noStrike" baseline="0">
              <a:solidFill>
                <a:srgbClr val="000000"/>
              </a:solidFill>
              <a:latin typeface="Arial"/>
              <a:cs typeface="Arial"/>
            </a:rPr>
            <a:t>50679 Köln</a:t>
          </a:r>
        </a:p>
        <a:p>
          <a:pPr algn="l" rtl="0">
            <a:defRPr sz="1000"/>
          </a:pPr>
          <a:r>
            <a:rPr lang="de-DE" sz="800" b="0" i="0" u="none" strike="noStrike" baseline="0">
              <a:solidFill>
                <a:srgbClr val="000000"/>
              </a:solidFill>
              <a:latin typeface="Arial"/>
              <a:cs typeface="Arial"/>
            </a:rPr>
            <a:t>Tel.: + 49 221 144-2325</a:t>
          </a:r>
        </a:p>
        <a:p>
          <a:pPr algn="l" rtl="0">
            <a:defRPr sz="1000"/>
          </a:pPr>
          <a:r>
            <a:rPr lang="de-DE" sz="800" b="0" i="0" u="none" strike="noStrike" baseline="0">
              <a:solidFill>
                <a:srgbClr val="000000"/>
              </a:solidFill>
              <a:latin typeface="Arial"/>
              <a:cs typeface="Arial"/>
            </a:rPr>
            <a:t>E-Mail: bAV-Antragsservice@hdi.de</a:t>
          </a:r>
        </a:p>
      </xdr:txBody>
    </xdr:sp>
    <xdr:clientData/>
  </xdr:twoCellAnchor>
  <xdr:twoCellAnchor>
    <xdr:from>
      <xdr:col>0</xdr:col>
      <xdr:colOff>47625</xdr:colOff>
      <xdr:row>11</xdr:row>
      <xdr:rowOff>76200</xdr:rowOff>
    </xdr:from>
    <xdr:to>
      <xdr:col>5</xdr:col>
      <xdr:colOff>371475</xdr:colOff>
      <xdr:row>16</xdr:row>
      <xdr:rowOff>152400</xdr:rowOff>
    </xdr:to>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47625" y="1857375"/>
          <a:ext cx="4133850" cy="8858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a:lstStyle/>
        <a:p>
          <a:pPr algn="l" rtl="0">
            <a:defRPr sz="1000"/>
          </a:pPr>
          <a:r>
            <a:rPr lang="de-DE" sz="1200" b="1" i="0" u="none" strike="noStrike" baseline="0">
              <a:solidFill>
                <a:srgbClr val="006729"/>
              </a:solidFill>
              <a:latin typeface="Arial"/>
              <a:cs typeface="Arial"/>
            </a:rPr>
            <a:t>Listenmäßige Anmeldung für eine </a:t>
          </a:r>
        </a:p>
        <a:p>
          <a:pPr algn="l" rtl="0">
            <a:defRPr sz="1000"/>
          </a:pPr>
          <a:r>
            <a:rPr lang="de-DE" sz="1200" b="1" i="0" u="none" strike="noStrike" baseline="0">
              <a:solidFill>
                <a:srgbClr val="006729"/>
              </a:solidFill>
              <a:latin typeface="Arial"/>
              <a:cs typeface="Arial"/>
            </a:rPr>
            <a:t>Direktversicherung gemäß § 3 Nr. 63 EStG</a:t>
          </a:r>
          <a:endParaRPr lang="de-DE" sz="1000" b="1" i="0" u="none" strike="noStrike" baseline="0">
            <a:solidFill>
              <a:srgbClr val="006729"/>
            </a:solidFill>
            <a:latin typeface="Arial"/>
            <a:cs typeface="Arial"/>
          </a:endParaRPr>
        </a:p>
        <a:p>
          <a:pPr algn="l" rtl="0">
            <a:defRPr sz="1000"/>
          </a:pPr>
          <a:r>
            <a:rPr lang="de-DE" sz="1000" b="1" i="0" u="none" strike="noStrike" baseline="0">
              <a:solidFill>
                <a:srgbClr val="006729"/>
              </a:solidFill>
              <a:latin typeface="Arial"/>
              <a:cs typeface="Arial"/>
            </a:rPr>
            <a:t>innerhalb eines Kollektivvertrages bei der HDI Lebensversicherung AG</a:t>
          </a:r>
        </a:p>
        <a:p>
          <a:pPr algn="l" rtl="0">
            <a:defRPr sz="1000"/>
          </a:pPr>
          <a:endParaRPr lang="de-DE" sz="1000" b="1" i="0" u="none" strike="noStrike" baseline="0">
            <a:solidFill>
              <a:srgbClr val="006729"/>
            </a:solidFill>
            <a:latin typeface="Arial"/>
            <a:cs typeface="Arial"/>
          </a:endParaRPr>
        </a:p>
        <a:p>
          <a:pPr algn="l" rtl="0">
            <a:defRPr sz="1000"/>
          </a:pPr>
          <a:r>
            <a:rPr lang="de-DE" sz="1200" b="1" i="0" u="none" strike="noStrike" baseline="0">
              <a:solidFill>
                <a:srgbClr val="006729"/>
              </a:solidFill>
              <a:latin typeface="Arial"/>
              <a:cs typeface="Arial"/>
            </a:rPr>
            <a:t>EGO Top BV22</a:t>
          </a:r>
        </a:p>
      </xdr:txBody>
    </xdr:sp>
    <xdr:clientData/>
  </xdr:twoCellAnchor>
  <xdr:oneCellAnchor>
    <xdr:from>
      <xdr:col>0</xdr:col>
      <xdr:colOff>95250</xdr:colOff>
      <xdr:row>0</xdr:row>
      <xdr:rowOff>85725</xdr:rowOff>
    </xdr:from>
    <xdr:ext cx="714375" cy="295275"/>
    <xdr:pic>
      <xdr:nvPicPr>
        <xdr:cNvPr id="15" name="Grafik 5">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85725"/>
          <a:ext cx="7143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1</xdr:col>
          <xdr:colOff>0</xdr:colOff>
          <xdr:row>178</xdr:row>
          <xdr:rowOff>0</xdr:rowOff>
        </xdr:from>
        <xdr:to>
          <xdr:col>1</xdr:col>
          <xdr:colOff>314325</xdr:colOff>
          <xdr:row>179</xdr:row>
          <xdr:rowOff>57150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178</xdr:row>
          <xdr:rowOff>0</xdr:rowOff>
        </xdr:from>
        <xdr:to>
          <xdr:col>2</xdr:col>
          <xdr:colOff>133350</xdr:colOff>
          <xdr:row>179</xdr:row>
          <xdr:rowOff>57150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178</xdr:row>
          <xdr:rowOff>0</xdr:rowOff>
        </xdr:from>
        <xdr:to>
          <xdr:col>2</xdr:col>
          <xdr:colOff>695325</xdr:colOff>
          <xdr:row>179</xdr:row>
          <xdr:rowOff>57150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Firma</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63</xdr:row>
          <xdr:rowOff>0</xdr:rowOff>
        </xdr:from>
        <xdr:to>
          <xdr:col>4</xdr:col>
          <xdr:colOff>781050</xdr:colOff>
          <xdr:row>63</xdr:row>
          <xdr:rowOff>0</xdr:rowOff>
        </xdr:to>
        <xdr:sp macro="" textlink="">
          <xdr:nvSpPr>
            <xdr:cNvPr id="2057" name="OptionButton3"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63</xdr:row>
          <xdr:rowOff>0</xdr:rowOff>
        </xdr:from>
        <xdr:to>
          <xdr:col>4</xdr:col>
          <xdr:colOff>361950</xdr:colOff>
          <xdr:row>63</xdr:row>
          <xdr:rowOff>0</xdr:rowOff>
        </xdr:to>
        <xdr:sp macro="" textlink="">
          <xdr:nvSpPr>
            <xdr:cNvPr id="2058" name="OptionButton4"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714375</xdr:colOff>
          <xdr:row>130</xdr:row>
          <xdr:rowOff>0</xdr:rowOff>
        </xdr:from>
        <xdr:to>
          <xdr:col>8</xdr:col>
          <xdr:colOff>457200</xdr:colOff>
          <xdr:row>130</xdr:row>
          <xdr:rowOff>209550</xdr:rowOff>
        </xdr:to>
        <xdr:sp macro="" textlink="">
          <xdr:nvSpPr>
            <xdr:cNvPr id="2059" name="OptionButton5"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466725</xdr:colOff>
          <xdr:row>130</xdr:row>
          <xdr:rowOff>0</xdr:rowOff>
        </xdr:from>
        <xdr:to>
          <xdr:col>9</xdr:col>
          <xdr:colOff>76200</xdr:colOff>
          <xdr:row>130</xdr:row>
          <xdr:rowOff>180975</xdr:rowOff>
        </xdr:to>
        <xdr:sp macro="" textlink="">
          <xdr:nvSpPr>
            <xdr:cNvPr id="2060" name="OptionButton6"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6</xdr:col>
      <xdr:colOff>0</xdr:colOff>
      <xdr:row>48</xdr:row>
      <xdr:rowOff>114300</xdr:rowOff>
    </xdr:from>
    <xdr:ext cx="215260" cy="514351"/>
    <xdr:sp macro="" textlink="">
      <xdr:nvSpPr>
        <xdr:cNvPr id="25" name="Multiplizieren 24">
          <a:extLst>
            <a:ext uri="{FF2B5EF4-FFF2-40B4-BE49-F238E27FC236}">
              <a16:creationId xmlns:a16="http://schemas.microsoft.com/office/drawing/2014/main" id="{00000000-0008-0000-0100-000019000000}"/>
            </a:ext>
          </a:extLst>
        </xdr:cNvPr>
        <xdr:cNvSpPr/>
      </xdr:nvSpPr>
      <xdr:spPr>
        <a:xfrm>
          <a:off x="4943475" y="18221325"/>
          <a:ext cx="215260" cy="514351"/>
        </a:xfrm>
        <a:prstGeom prst="mathMultiply">
          <a:avLst/>
        </a:prstGeom>
        <a:solidFill>
          <a:srgbClr val="00672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oneCellAnchor>
  <xdr:oneCellAnchor>
    <xdr:from>
      <xdr:col>6</xdr:col>
      <xdr:colOff>9525</xdr:colOff>
      <xdr:row>60</xdr:row>
      <xdr:rowOff>133350</xdr:rowOff>
    </xdr:from>
    <xdr:ext cx="215260" cy="514351"/>
    <xdr:sp macro="" textlink="">
      <xdr:nvSpPr>
        <xdr:cNvPr id="26" name="Multiplizieren 25">
          <a:extLst>
            <a:ext uri="{FF2B5EF4-FFF2-40B4-BE49-F238E27FC236}">
              <a16:creationId xmlns:a16="http://schemas.microsoft.com/office/drawing/2014/main" id="{00000000-0008-0000-0100-00001A000000}"/>
            </a:ext>
          </a:extLst>
        </xdr:cNvPr>
        <xdr:cNvSpPr/>
      </xdr:nvSpPr>
      <xdr:spPr>
        <a:xfrm>
          <a:off x="4581525" y="9848850"/>
          <a:ext cx="215260" cy="514351"/>
        </a:xfrm>
        <a:prstGeom prst="mathMultiply">
          <a:avLst/>
        </a:prstGeom>
        <a:solidFill>
          <a:srgbClr val="00672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oneCellAnchor>
  <xdr:oneCellAnchor>
    <xdr:from>
      <xdr:col>1</xdr:col>
      <xdr:colOff>9525</xdr:colOff>
      <xdr:row>84</xdr:row>
      <xdr:rowOff>295275</xdr:rowOff>
    </xdr:from>
    <xdr:ext cx="215260" cy="514351"/>
    <xdr:sp macro="" textlink="">
      <xdr:nvSpPr>
        <xdr:cNvPr id="27" name="Multiplizieren 26" hidden="1">
          <a:extLst>
            <a:ext uri="{FF2B5EF4-FFF2-40B4-BE49-F238E27FC236}">
              <a16:creationId xmlns:a16="http://schemas.microsoft.com/office/drawing/2014/main" id="{00000000-0008-0000-0100-00001B000000}"/>
            </a:ext>
          </a:extLst>
        </xdr:cNvPr>
        <xdr:cNvSpPr/>
      </xdr:nvSpPr>
      <xdr:spPr>
        <a:xfrm>
          <a:off x="771525" y="14087475"/>
          <a:ext cx="215260" cy="514351"/>
        </a:xfrm>
        <a:prstGeom prst="mathMultiply">
          <a:avLst/>
        </a:prstGeom>
        <a:solidFill>
          <a:srgbClr val="00672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oneCellAnchor>
  <xdr:oneCellAnchor>
    <xdr:from>
      <xdr:col>5</xdr:col>
      <xdr:colOff>9525</xdr:colOff>
      <xdr:row>113</xdr:row>
      <xdr:rowOff>190500</xdr:rowOff>
    </xdr:from>
    <xdr:ext cx="215260" cy="514351"/>
    <xdr:sp macro="" textlink="">
      <xdr:nvSpPr>
        <xdr:cNvPr id="28" name="Multiplizieren 27" hidden="1">
          <a:extLst>
            <a:ext uri="{FF2B5EF4-FFF2-40B4-BE49-F238E27FC236}">
              <a16:creationId xmlns:a16="http://schemas.microsoft.com/office/drawing/2014/main" id="{00000000-0008-0000-0100-00001C000000}"/>
            </a:ext>
          </a:extLst>
        </xdr:cNvPr>
        <xdr:cNvSpPr/>
      </xdr:nvSpPr>
      <xdr:spPr>
        <a:xfrm>
          <a:off x="3819525" y="18945225"/>
          <a:ext cx="215260" cy="514351"/>
        </a:xfrm>
        <a:prstGeom prst="mathMultiply">
          <a:avLst/>
        </a:prstGeom>
        <a:solidFill>
          <a:srgbClr val="00672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oneCellAnchor>
  <xdr:oneCellAnchor>
    <xdr:from>
      <xdr:col>0</xdr:col>
      <xdr:colOff>19050</xdr:colOff>
      <xdr:row>113</xdr:row>
      <xdr:rowOff>180975</xdr:rowOff>
    </xdr:from>
    <xdr:ext cx="215260" cy="514351"/>
    <xdr:sp macro="" textlink="">
      <xdr:nvSpPr>
        <xdr:cNvPr id="29" name="Multiplizieren 28" hidden="1">
          <a:extLst>
            <a:ext uri="{FF2B5EF4-FFF2-40B4-BE49-F238E27FC236}">
              <a16:creationId xmlns:a16="http://schemas.microsoft.com/office/drawing/2014/main" id="{00000000-0008-0000-0100-00001D000000}"/>
            </a:ext>
          </a:extLst>
        </xdr:cNvPr>
        <xdr:cNvSpPr/>
      </xdr:nvSpPr>
      <xdr:spPr>
        <a:xfrm>
          <a:off x="19050" y="18945225"/>
          <a:ext cx="215260" cy="514351"/>
        </a:xfrm>
        <a:prstGeom prst="mathMultiply">
          <a:avLst/>
        </a:prstGeom>
        <a:solidFill>
          <a:srgbClr val="00672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oneCellAnchor>
  <xdr:oneCellAnchor>
    <xdr:from>
      <xdr:col>6</xdr:col>
      <xdr:colOff>9525</xdr:colOff>
      <xdr:row>138</xdr:row>
      <xdr:rowOff>66675</xdr:rowOff>
    </xdr:from>
    <xdr:ext cx="215260" cy="514351"/>
    <xdr:sp macro="" textlink="">
      <xdr:nvSpPr>
        <xdr:cNvPr id="30" name="Multiplizieren 29">
          <a:extLst>
            <a:ext uri="{FF2B5EF4-FFF2-40B4-BE49-F238E27FC236}">
              <a16:creationId xmlns:a16="http://schemas.microsoft.com/office/drawing/2014/main" id="{00000000-0008-0000-0100-00001E000000}"/>
            </a:ext>
          </a:extLst>
        </xdr:cNvPr>
        <xdr:cNvSpPr/>
      </xdr:nvSpPr>
      <xdr:spPr>
        <a:xfrm>
          <a:off x="4581525" y="20793075"/>
          <a:ext cx="215260" cy="514351"/>
        </a:xfrm>
        <a:prstGeom prst="mathMultiply">
          <a:avLst/>
        </a:prstGeom>
        <a:solidFill>
          <a:srgbClr val="00672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oneCellAnchor>
  <mc:AlternateContent xmlns:mc="http://schemas.openxmlformats.org/markup-compatibility/2006">
    <mc:Choice xmlns:a14="http://schemas.microsoft.com/office/drawing/2010/main" Requires="a14">
      <xdr:twoCellAnchor>
        <xdr:from>
          <xdr:col>1</xdr:col>
          <xdr:colOff>190500</xdr:colOff>
          <xdr:row>133</xdr:row>
          <xdr:rowOff>0</xdr:rowOff>
        </xdr:from>
        <xdr:to>
          <xdr:col>1</xdr:col>
          <xdr:colOff>514350</xdr:colOff>
          <xdr:row>133</xdr:row>
          <xdr:rowOff>209550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134</xdr:row>
          <xdr:rowOff>0</xdr:rowOff>
        </xdr:from>
        <xdr:to>
          <xdr:col>1</xdr:col>
          <xdr:colOff>514350</xdr:colOff>
          <xdr:row>134</xdr:row>
          <xdr:rowOff>209550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144780</xdr:colOff>
      <xdr:row>20</xdr:row>
      <xdr:rowOff>182880</xdr:rowOff>
    </xdr:from>
    <xdr:to>
      <xdr:col>11</xdr:col>
      <xdr:colOff>419100</xdr:colOff>
      <xdr:row>22</xdr:row>
      <xdr:rowOff>76200</xdr:rowOff>
    </xdr:to>
    <xdr:sp macro="" textlink="">
      <xdr:nvSpPr>
        <xdr:cNvPr id="4" name="Pfeil nach links 3">
          <a:extLst>
            <a:ext uri="{FF2B5EF4-FFF2-40B4-BE49-F238E27FC236}">
              <a16:creationId xmlns:a16="http://schemas.microsoft.com/office/drawing/2014/main" id="{00000000-0008-0000-0100-000004000000}"/>
            </a:ext>
          </a:extLst>
        </xdr:cNvPr>
        <xdr:cNvSpPr/>
      </xdr:nvSpPr>
      <xdr:spPr>
        <a:xfrm>
          <a:off x="8420100" y="3489960"/>
          <a:ext cx="1059180" cy="289560"/>
        </a:xfrm>
        <a:prstGeom prst="leftArrow">
          <a:avLst/>
        </a:prstGeom>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xdr:from>
          <xdr:col>1</xdr:col>
          <xdr:colOff>0</xdr:colOff>
          <xdr:row>72</xdr:row>
          <xdr:rowOff>47625</xdr:rowOff>
        </xdr:from>
        <xdr:to>
          <xdr:col>3</xdr:col>
          <xdr:colOff>400050</xdr:colOff>
          <xdr:row>73</xdr:row>
          <xdr:rowOff>28575</xdr:rowOff>
        </xdr:to>
        <xdr:grpSp>
          <xdr:nvGrpSpPr>
            <xdr:cNvPr id="35" name="Geschlecht">
              <a:extLst>
                <a:ext uri="{FF2B5EF4-FFF2-40B4-BE49-F238E27FC236}">
                  <a16:creationId xmlns:a16="http://schemas.microsoft.com/office/drawing/2014/main" id="{00000000-0008-0000-0100-000023000000}"/>
                </a:ext>
              </a:extLst>
            </xdr:cNvPr>
            <xdr:cNvGrpSpPr/>
          </xdr:nvGrpSpPr>
          <xdr:grpSpPr>
            <a:xfrm>
              <a:off x="1133475" y="23021925"/>
              <a:ext cx="1781175" cy="219075"/>
              <a:chOff x="1132400" y="-3276600"/>
              <a:chExt cx="1772135" cy="219075"/>
            </a:xfrm>
          </xdr:grpSpPr>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1132400" y="-3276600"/>
                <a:ext cx="89080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a:t>
                </a:r>
              </a:p>
            </xdr:txBody>
          </xdr:sp>
          <xdr:sp macro="" textlink="">
            <xdr:nvSpPr>
              <xdr:cNvPr id="2067" name="Option Button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1520942" y="-3276600"/>
                <a:ext cx="97609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m</a:t>
                </a:r>
              </a:p>
            </xdr:txBody>
          </xdr:sp>
          <xdr:sp macro="" textlink="">
            <xdr:nvSpPr>
              <xdr:cNvPr id="2068" name="Option Button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1900007" y="-3276600"/>
                <a:ext cx="100452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Firma</a:t>
                </a:r>
              </a:p>
            </xdr:txBody>
          </xdr:sp>
        </xdr:grpSp>
        <xdr:clientData/>
      </xdr:twoCellAnchor>
    </mc:Choice>
    <mc:Fallback/>
  </mc:AlternateContent>
  <xdr:twoCellAnchor>
    <xdr:from>
      <xdr:col>10</xdr:col>
      <xdr:colOff>253999</xdr:colOff>
      <xdr:row>64</xdr:row>
      <xdr:rowOff>186267</xdr:rowOff>
    </xdr:from>
    <xdr:to>
      <xdr:col>11</xdr:col>
      <xdr:colOff>528319</xdr:colOff>
      <xdr:row>66</xdr:row>
      <xdr:rowOff>28786</xdr:rowOff>
    </xdr:to>
    <xdr:sp macro="" textlink="">
      <xdr:nvSpPr>
        <xdr:cNvPr id="45" name="Pfeil nach links 44">
          <a:extLst>
            <a:ext uri="{FF2B5EF4-FFF2-40B4-BE49-F238E27FC236}">
              <a16:creationId xmlns:a16="http://schemas.microsoft.com/office/drawing/2014/main" id="{00000000-0008-0000-0100-00002D000000}"/>
            </a:ext>
          </a:extLst>
        </xdr:cNvPr>
        <xdr:cNvSpPr/>
      </xdr:nvSpPr>
      <xdr:spPr>
        <a:xfrm>
          <a:off x="8542866" y="20777200"/>
          <a:ext cx="1061720" cy="291253"/>
        </a:xfrm>
        <a:prstGeom prst="leftArrow">
          <a:avLst/>
        </a:prstGeom>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160866</xdr:colOff>
      <xdr:row>118</xdr:row>
      <xdr:rowOff>177800</xdr:rowOff>
    </xdr:from>
    <xdr:to>
      <xdr:col>11</xdr:col>
      <xdr:colOff>435186</xdr:colOff>
      <xdr:row>120</xdr:row>
      <xdr:rowOff>20320</xdr:rowOff>
    </xdr:to>
    <xdr:sp macro="" textlink="">
      <xdr:nvSpPr>
        <xdr:cNvPr id="46" name="Pfeil nach links 45">
          <a:extLst>
            <a:ext uri="{FF2B5EF4-FFF2-40B4-BE49-F238E27FC236}">
              <a16:creationId xmlns:a16="http://schemas.microsoft.com/office/drawing/2014/main" id="{00000000-0008-0000-0100-00002E000000}"/>
            </a:ext>
          </a:extLst>
        </xdr:cNvPr>
        <xdr:cNvSpPr/>
      </xdr:nvSpPr>
      <xdr:spPr>
        <a:xfrm>
          <a:off x="8449733" y="33739667"/>
          <a:ext cx="1061720" cy="291253"/>
        </a:xfrm>
        <a:prstGeom prst="leftArrow">
          <a:avLst/>
        </a:prstGeom>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194733</xdr:colOff>
      <xdr:row>130</xdr:row>
      <xdr:rowOff>8466</xdr:rowOff>
    </xdr:from>
    <xdr:to>
      <xdr:col>11</xdr:col>
      <xdr:colOff>469053</xdr:colOff>
      <xdr:row>130</xdr:row>
      <xdr:rowOff>299719</xdr:rowOff>
    </xdr:to>
    <xdr:sp macro="" textlink="">
      <xdr:nvSpPr>
        <xdr:cNvPr id="47" name="Pfeil nach links 46">
          <a:extLst>
            <a:ext uri="{FF2B5EF4-FFF2-40B4-BE49-F238E27FC236}">
              <a16:creationId xmlns:a16="http://schemas.microsoft.com/office/drawing/2014/main" id="{00000000-0008-0000-0100-00002F000000}"/>
            </a:ext>
          </a:extLst>
        </xdr:cNvPr>
        <xdr:cNvSpPr/>
      </xdr:nvSpPr>
      <xdr:spPr>
        <a:xfrm>
          <a:off x="8483600" y="35822466"/>
          <a:ext cx="1061720" cy="291253"/>
        </a:xfrm>
        <a:prstGeom prst="leftArrow">
          <a:avLst/>
        </a:prstGeom>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104775</xdr:colOff>
      <xdr:row>200</xdr:row>
      <xdr:rowOff>0</xdr:rowOff>
    </xdr:from>
    <xdr:to>
      <xdr:col>9</xdr:col>
      <xdr:colOff>390525</xdr:colOff>
      <xdr:row>200</xdr:row>
      <xdr:rowOff>0</xdr:rowOff>
    </xdr:to>
    <xdr:grpSp>
      <xdr:nvGrpSpPr>
        <xdr:cNvPr id="48" name="Gruppieren 23">
          <a:extLst>
            <a:ext uri="{FF2B5EF4-FFF2-40B4-BE49-F238E27FC236}">
              <a16:creationId xmlns:a16="http://schemas.microsoft.com/office/drawing/2014/main" id="{00000000-0008-0000-0100-000030000000}"/>
            </a:ext>
          </a:extLst>
        </xdr:cNvPr>
        <xdr:cNvGrpSpPr>
          <a:grpSpLocks/>
        </xdr:cNvGrpSpPr>
      </xdr:nvGrpSpPr>
      <xdr:grpSpPr bwMode="auto">
        <a:xfrm>
          <a:off x="104775" y="66979800"/>
          <a:ext cx="7553325" cy="0"/>
          <a:chOff x="0" y="16383732"/>
          <a:chExt cx="7598059" cy="600076"/>
        </a:xfrm>
      </xdr:grpSpPr>
      <xdr:sp macro="" textlink="">
        <xdr:nvSpPr>
          <xdr:cNvPr id="49" name="Textfeld 10">
            <a:extLst>
              <a:ext uri="{FF2B5EF4-FFF2-40B4-BE49-F238E27FC236}">
                <a16:creationId xmlns:a16="http://schemas.microsoft.com/office/drawing/2014/main" id="{00000000-0008-0000-0100-000031000000}"/>
              </a:ext>
            </a:extLst>
          </xdr:cNvPr>
          <xdr:cNvSpPr txBox="1">
            <a:spLocks noChangeArrowheads="1"/>
          </xdr:cNvSpPr>
        </xdr:nvSpPr>
        <xdr:spPr bwMode="auto">
          <a:xfrm>
            <a:off x="0" y="16405553"/>
            <a:ext cx="1601124" cy="578255"/>
          </a:xfrm>
          <a:prstGeom prst="rect">
            <a:avLst/>
          </a:prstGeom>
          <a:solidFill>
            <a:srgbClr val="FFFFFF"/>
          </a:solidFill>
          <a:ln w="9525">
            <a:noFill/>
            <a:miter lim="800000"/>
            <a:headEnd/>
            <a:tailEnd/>
          </a:ln>
        </xdr:spPr>
        <xdr:txBody>
          <a:bodyPr vertOverflow="clip" wrap="square" lIns="0" tIns="0" rIns="0" bIns="0" anchor="t" upright="1"/>
          <a:lstStyle/>
          <a:p>
            <a:pPr marL="0" indent="0" algn="l" rtl="0">
              <a:defRPr sz="1000"/>
            </a:pPr>
            <a:r>
              <a:rPr lang="de-DE" sz="700" b="0" i="0" u="none" strike="noStrike" baseline="0">
                <a:solidFill>
                  <a:srgbClr val="000000"/>
                </a:solidFill>
                <a:latin typeface="Arial"/>
                <a:ea typeface="+mn-ea"/>
                <a:cs typeface="Arial"/>
              </a:rPr>
              <a:t>HDI Lebensversicherung AG</a:t>
            </a:r>
          </a:p>
          <a:p>
            <a:pPr marL="0" indent="0" algn="l" rtl="0">
              <a:defRPr sz="1000"/>
            </a:pPr>
            <a:r>
              <a:rPr lang="de-DE" sz="700" b="0" i="0" u="none" strike="noStrike" baseline="0">
                <a:solidFill>
                  <a:srgbClr val="000000"/>
                </a:solidFill>
                <a:latin typeface="Arial"/>
                <a:ea typeface="+mn-ea"/>
                <a:cs typeface="Arial"/>
              </a:rPr>
              <a:t>Charles-de-Gaulle-Platz 1, 50679 Köln</a:t>
            </a:r>
          </a:p>
          <a:p>
            <a:pPr marL="0" indent="0" algn="l" rtl="0">
              <a:defRPr sz="1000"/>
            </a:pPr>
            <a:r>
              <a:rPr lang="de-DE" sz="700" b="0" i="0" u="none" strike="noStrike" baseline="0">
                <a:solidFill>
                  <a:srgbClr val="000000"/>
                </a:solidFill>
                <a:latin typeface="Arial"/>
                <a:ea typeface="+mn-ea"/>
                <a:cs typeface="Arial"/>
              </a:rPr>
              <a:t>Telefon +49 221 144-2325</a:t>
            </a:r>
          </a:p>
          <a:p>
            <a:pPr marL="0" indent="0" algn="l" rtl="0">
              <a:defRPr sz="1000"/>
            </a:pPr>
            <a:r>
              <a:rPr lang="de-DE" sz="700" b="0" i="0" u="none" strike="noStrike" baseline="0">
                <a:solidFill>
                  <a:srgbClr val="000000"/>
                </a:solidFill>
                <a:latin typeface="Arial"/>
                <a:ea typeface="+mn-ea"/>
                <a:cs typeface="Arial"/>
              </a:rPr>
              <a:t>www.hdi.de</a:t>
            </a:r>
          </a:p>
          <a:p>
            <a:pPr algn="l" rtl="0">
              <a:defRPr sz="1000"/>
            </a:pPr>
            <a:endParaRPr lang="de-DE" sz="800" b="0" i="0" u="none" strike="noStrike" baseline="0">
              <a:solidFill>
                <a:srgbClr val="000000"/>
              </a:solidFill>
              <a:latin typeface="Arial"/>
              <a:cs typeface="Arial"/>
            </a:endParaRPr>
          </a:p>
        </xdr:txBody>
      </xdr:sp>
      <xdr:sp macro="" textlink="">
        <xdr:nvSpPr>
          <xdr:cNvPr id="50" name="Textfeld 11">
            <a:extLst>
              <a:ext uri="{FF2B5EF4-FFF2-40B4-BE49-F238E27FC236}">
                <a16:creationId xmlns:a16="http://schemas.microsoft.com/office/drawing/2014/main" id="{00000000-0008-0000-0100-000032000000}"/>
              </a:ext>
            </a:extLst>
          </xdr:cNvPr>
          <xdr:cNvSpPr txBox="1">
            <a:spLocks noChangeArrowheads="1"/>
          </xdr:cNvSpPr>
        </xdr:nvSpPr>
        <xdr:spPr bwMode="auto">
          <a:xfrm>
            <a:off x="2280388" y="16383732"/>
            <a:ext cx="2784985" cy="55643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de-DE" sz="700" b="0" i="0" u="none" strike="noStrike" baseline="0">
                <a:solidFill>
                  <a:srgbClr val="000000"/>
                </a:solidFill>
                <a:latin typeface="Arial"/>
                <a:cs typeface="Arial"/>
              </a:rPr>
              <a:t>Aufsichtsratsvorsitzender: Dr. Jan Wicke</a:t>
            </a:r>
          </a:p>
          <a:p>
            <a:pPr algn="l" rtl="0">
              <a:defRPr sz="1000"/>
            </a:pPr>
            <a:r>
              <a:rPr lang="de-DE" sz="700" b="0" i="0" u="none" strike="noStrike" baseline="0">
                <a:solidFill>
                  <a:srgbClr val="000000"/>
                </a:solidFill>
                <a:latin typeface="Arial"/>
                <a:cs typeface="Arial"/>
              </a:rPr>
              <a:t>Vorstand: Dr. Patrick Dahmen (Vorsitzender),</a:t>
            </a:r>
          </a:p>
          <a:p>
            <a:pPr algn="l" rtl="0">
              <a:defRPr sz="1000"/>
            </a:pPr>
            <a:r>
              <a:rPr lang="de-DE" sz="700" b="0" i="0" u="none" strike="noStrike" baseline="0">
                <a:solidFill>
                  <a:srgbClr val="000000"/>
                </a:solidFill>
                <a:latin typeface="Arial"/>
                <a:cs typeface="Arial"/>
              </a:rPr>
              <a:t>Silke Fuchs, Wolfgang Hanssmann, </a:t>
            </a:r>
            <a:br>
              <a:rPr lang="de-DE" sz="700" b="0" i="0" u="none" strike="noStrike" baseline="0">
                <a:solidFill>
                  <a:srgbClr val="000000"/>
                </a:solidFill>
                <a:latin typeface="Arial"/>
                <a:cs typeface="Arial"/>
              </a:rPr>
            </a:br>
            <a:r>
              <a:rPr lang="de-DE" sz="700" b="0" i="0" u="none" strike="noStrike" baseline="0">
                <a:solidFill>
                  <a:srgbClr val="000000"/>
                </a:solidFill>
                <a:latin typeface="Arial"/>
                <a:cs typeface="Arial"/>
              </a:rPr>
              <a:t>Fabian von Löbbecke, Jens Warkentin</a:t>
            </a:r>
          </a:p>
        </xdr:txBody>
      </xdr:sp>
      <xdr:sp macro="" textlink="">
        <xdr:nvSpPr>
          <xdr:cNvPr id="51" name="Textfeld 10">
            <a:extLst>
              <a:ext uri="{FF2B5EF4-FFF2-40B4-BE49-F238E27FC236}">
                <a16:creationId xmlns:a16="http://schemas.microsoft.com/office/drawing/2014/main" id="{00000000-0008-0000-0100-000033000000}"/>
              </a:ext>
            </a:extLst>
          </xdr:cNvPr>
          <xdr:cNvSpPr txBox="1">
            <a:spLocks noChangeArrowheads="1"/>
          </xdr:cNvSpPr>
        </xdr:nvSpPr>
        <xdr:spPr bwMode="auto">
          <a:xfrm>
            <a:off x="5317671" y="16405553"/>
            <a:ext cx="2280388" cy="578255"/>
          </a:xfrm>
          <a:prstGeom prst="rect">
            <a:avLst/>
          </a:prstGeom>
          <a:solidFill>
            <a:srgbClr val="FFFFFF"/>
          </a:solidFill>
          <a:ln w="9525">
            <a:noFill/>
            <a:miter lim="800000"/>
            <a:headEnd/>
            <a:tailEnd/>
          </a:ln>
        </xdr:spPr>
        <xdr:txBody>
          <a:bodyPr vertOverflow="clip" wrap="square" lIns="0" tIns="0" rIns="0" bIns="0" anchor="t" upright="1"/>
          <a:lstStyle/>
          <a:p>
            <a:pPr marL="0" indent="0" algn="r" rtl="0">
              <a:defRPr sz="1000"/>
            </a:pPr>
            <a:r>
              <a:rPr lang="de-DE" sz="700" b="0" i="0" u="none" strike="noStrike" baseline="0">
                <a:solidFill>
                  <a:srgbClr val="000000"/>
                </a:solidFill>
                <a:latin typeface="Arial"/>
                <a:ea typeface="+mn-ea"/>
                <a:cs typeface="Arial"/>
              </a:rPr>
              <a:t>Sitz der Gesellschaft: Köln, Amtsgericht Köln, HRB 603 </a:t>
            </a:r>
          </a:p>
          <a:p>
            <a:pPr marL="0" indent="0" algn="r" rtl="0">
              <a:defRPr sz="1000"/>
            </a:pPr>
            <a:r>
              <a:rPr lang="de-DE" sz="700" b="0" i="0" u="none" strike="noStrike" baseline="0">
                <a:solidFill>
                  <a:srgbClr val="000000"/>
                </a:solidFill>
                <a:latin typeface="Arial"/>
                <a:ea typeface="+mn-ea"/>
                <a:cs typeface="Arial"/>
              </a:rPr>
              <a:t>Deutsche Bank AG</a:t>
            </a:r>
          </a:p>
          <a:p>
            <a:pPr marL="0" indent="0" algn="r" rtl="0">
              <a:defRPr sz="1000"/>
            </a:pPr>
            <a:r>
              <a:rPr lang="de-DE" sz="700" b="0" i="0" u="none" strike="noStrike" baseline="0">
                <a:solidFill>
                  <a:srgbClr val="000000"/>
                </a:solidFill>
                <a:latin typeface="Arial"/>
                <a:ea typeface="+mn-ea"/>
                <a:cs typeface="Arial"/>
              </a:rPr>
              <a:t>Kto.-Nr. 112 82 22 00 · BLZ 370 700 60</a:t>
            </a:r>
          </a:p>
          <a:p>
            <a:pPr marL="0" indent="0" algn="r" rtl="0">
              <a:defRPr sz="1000"/>
            </a:pPr>
            <a:r>
              <a:rPr lang="de-DE" sz="700" b="0" i="0" u="none" strike="noStrike" baseline="0">
                <a:solidFill>
                  <a:srgbClr val="000000"/>
                </a:solidFill>
                <a:latin typeface="Arial"/>
                <a:ea typeface="+mn-ea"/>
                <a:cs typeface="Arial"/>
              </a:rPr>
              <a:t>IBAN DE67 3707 0060 0112 8222 00 · BIC DEUTDEDK</a:t>
            </a:r>
          </a:p>
        </xdr:txBody>
      </xdr:sp>
    </xdr:grpSp>
    <xdr:clientData/>
  </xdr:twoCellAnchor>
  <xdr:twoCellAnchor>
    <xdr:from>
      <xdr:col>0</xdr:col>
      <xdr:colOff>450244</xdr:colOff>
      <xdr:row>207</xdr:row>
      <xdr:rowOff>226665</xdr:rowOff>
    </xdr:from>
    <xdr:to>
      <xdr:col>9</xdr:col>
      <xdr:colOff>768651</xdr:colOff>
      <xdr:row>207</xdr:row>
      <xdr:rowOff>809719</xdr:rowOff>
    </xdr:to>
    <xdr:grpSp>
      <xdr:nvGrpSpPr>
        <xdr:cNvPr id="56" name="Gruppieren 23">
          <a:extLst>
            <a:ext uri="{FF2B5EF4-FFF2-40B4-BE49-F238E27FC236}">
              <a16:creationId xmlns:a16="http://schemas.microsoft.com/office/drawing/2014/main" id="{00000000-0008-0000-0100-000038000000}"/>
            </a:ext>
          </a:extLst>
        </xdr:cNvPr>
        <xdr:cNvGrpSpPr>
          <a:grpSpLocks/>
        </xdr:cNvGrpSpPr>
      </xdr:nvGrpSpPr>
      <xdr:grpSpPr bwMode="auto">
        <a:xfrm>
          <a:off x="450244" y="82055940"/>
          <a:ext cx="7585982" cy="583054"/>
          <a:chOff x="0" y="16401498"/>
          <a:chExt cx="7598059" cy="65108"/>
        </a:xfrm>
      </xdr:grpSpPr>
      <xdr:sp macro="" textlink="">
        <xdr:nvSpPr>
          <xdr:cNvPr id="57" name="Textfeld 10">
            <a:extLst>
              <a:ext uri="{FF2B5EF4-FFF2-40B4-BE49-F238E27FC236}">
                <a16:creationId xmlns:a16="http://schemas.microsoft.com/office/drawing/2014/main" id="{00000000-0008-0000-0100-000039000000}"/>
              </a:ext>
            </a:extLst>
          </xdr:cNvPr>
          <xdr:cNvSpPr txBox="1">
            <a:spLocks noChangeArrowheads="1"/>
          </xdr:cNvSpPr>
        </xdr:nvSpPr>
        <xdr:spPr bwMode="auto">
          <a:xfrm>
            <a:off x="0" y="16405446"/>
            <a:ext cx="1601124" cy="42439"/>
          </a:xfrm>
          <a:prstGeom prst="rect">
            <a:avLst/>
          </a:prstGeom>
          <a:solidFill>
            <a:srgbClr val="FFFFFF"/>
          </a:solidFill>
          <a:ln w="9525">
            <a:noFill/>
            <a:miter lim="800000"/>
            <a:headEnd/>
            <a:tailEnd/>
          </a:ln>
        </xdr:spPr>
        <xdr:txBody>
          <a:bodyPr vertOverflow="clip" wrap="square" lIns="0" tIns="0" rIns="0" bIns="0" anchor="t" upright="1"/>
          <a:lstStyle/>
          <a:p>
            <a:pPr marL="0" indent="0" algn="l" rtl="0">
              <a:defRPr sz="1000"/>
            </a:pPr>
            <a:r>
              <a:rPr lang="de-DE" sz="700" b="0" i="0" u="none" strike="noStrike" baseline="0">
                <a:solidFill>
                  <a:srgbClr val="000000"/>
                </a:solidFill>
                <a:latin typeface="Arial"/>
                <a:ea typeface="+mn-ea"/>
                <a:cs typeface="Arial"/>
              </a:rPr>
              <a:t>HDI Lebensversicherung AG</a:t>
            </a:r>
          </a:p>
          <a:p>
            <a:pPr marL="0" indent="0" algn="l" rtl="0">
              <a:defRPr sz="1000"/>
            </a:pPr>
            <a:r>
              <a:rPr lang="de-DE" sz="700" b="0" i="0" u="none" strike="noStrike" baseline="0">
                <a:solidFill>
                  <a:srgbClr val="000000"/>
                </a:solidFill>
                <a:latin typeface="Arial"/>
                <a:ea typeface="+mn-ea"/>
                <a:cs typeface="Arial"/>
              </a:rPr>
              <a:t>Charles-de-Gaulle-Platz 1, 50679 Köln</a:t>
            </a:r>
          </a:p>
          <a:p>
            <a:pPr marL="0" indent="0" algn="l" rtl="0">
              <a:defRPr sz="1000"/>
            </a:pPr>
            <a:r>
              <a:rPr lang="de-DE" sz="700" b="0" i="0" u="none" strike="noStrike" baseline="0">
                <a:solidFill>
                  <a:srgbClr val="000000"/>
                </a:solidFill>
                <a:latin typeface="Arial"/>
                <a:ea typeface="+mn-ea"/>
                <a:cs typeface="Arial"/>
              </a:rPr>
              <a:t>Telefon +49 221 144-2325</a:t>
            </a:r>
          </a:p>
          <a:p>
            <a:pPr marL="0" indent="0" algn="l" rtl="0">
              <a:defRPr sz="1000"/>
            </a:pPr>
            <a:r>
              <a:rPr lang="de-DE" sz="700" b="0" i="0" u="none" strike="noStrike" baseline="0">
                <a:solidFill>
                  <a:srgbClr val="000000"/>
                </a:solidFill>
                <a:latin typeface="Arial"/>
                <a:ea typeface="+mn-ea"/>
                <a:cs typeface="Arial"/>
              </a:rPr>
              <a:t>www.hdi.de</a:t>
            </a:r>
          </a:p>
          <a:p>
            <a:pPr algn="l" rtl="0">
              <a:defRPr sz="1000"/>
            </a:pPr>
            <a:endParaRPr lang="de-DE" sz="800" b="0" i="0" u="none" strike="noStrike" baseline="0">
              <a:solidFill>
                <a:srgbClr val="000000"/>
              </a:solidFill>
              <a:latin typeface="Arial"/>
              <a:cs typeface="Arial"/>
            </a:endParaRPr>
          </a:p>
        </xdr:txBody>
      </xdr:sp>
      <xdr:sp macro="" textlink="">
        <xdr:nvSpPr>
          <xdr:cNvPr id="58" name="Textfeld 11">
            <a:extLst>
              <a:ext uri="{FF2B5EF4-FFF2-40B4-BE49-F238E27FC236}">
                <a16:creationId xmlns:a16="http://schemas.microsoft.com/office/drawing/2014/main" id="{00000000-0008-0000-0100-00003A000000}"/>
              </a:ext>
            </a:extLst>
          </xdr:cNvPr>
          <xdr:cNvSpPr txBox="1">
            <a:spLocks noChangeArrowheads="1"/>
          </xdr:cNvSpPr>
        </xdr:nvSpPr>
        <xdr:spPr bwMode="auto">
          <a:xfrm>
            <a:off x="2425945" y="16401498"/>
            <a:ext cx="2561798" cy="6510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de-DE" sz="700" b="0" i="0" u="none" strike="noStrike" baseline="0">
                <a:solidFill>
                  <a:srgbClr val="000000"/>
                </a:solidFill>
                <a:latin typeface="Arial"/>
                <a:cs typeface="Arial"/>
              </a:rPr>
              <a:t>Vorsitzender des Aufsichtsrats: Ulrich Rosenbaum</a:t>
            </a:r>
          </a:p>
          <a:p>
            <a:pPr algn="l" rtl="0">
              <a:defRPr sz="1000"/>
            </a:pPr>
            <a:r>
              <a:rPr lang="de-DE" sz="700" b="0" i="0" u="none" strike="noStrike" baseline="0">
                <a:solidFill>
                  <a:srgbClr val="000000"/>
                </a:solidFill>
                <a:latin typeface="Arial"/>
                <a:cs typeface="Arial"/>
              </a:rPr>
              <a:t>Vorstand: Sven Lixenfeld (Vorsitzender), Norbert Eickermann, Silke Fuchs, Dr. Dominik Hennen, Dr. Christopher Lohmann, Fabian von Löbbecke, Thomas Lüer, Jens Warkentin</a:t>
            </a:r>
          </a:p>
        </xdr:txBody>
      </xdr:sp>
      <xdr:sp macro="" textlink="">
        <xdr:nvSpPr>
          <xdr:cNvPr id="59" name="Textfeld 10">
            <a:extLst>
              <a:ext uri="{FF2B5EF4-FFF2-40B4-BE49-F238E27FC236}">
                <a16:creationId xmlns:a16="http://schemas.microsoft.com/office/drawing/2014/main" id="{00000000-0008-0000-0100-00003B000000}"/>
              </a:ext>
            </a:extLst>
          </xdr:cNvPr>
          <xdr:cNvSpPr txBox="1">
            <a:spLocks noChangeArrowheads="1"/>
          </xdr:cNvSpPr>
        </xdr:nvSpPr>
        <xdr:spPr bwMode="auto">
          <a:xfrm>
            <a:off x="5317671" y="16405446"/>
            <a:ext cx="2280388" cy="42439"/>
          </a:xfrm>
          <a:prstGeom prst="rect">
            <a:avLst/>
          </a:prstGeom>
          <a:solidFill>
            <a:srgbClr val="FFFFFF"/>
          </a:solidFill>
          <a:ln w="9525">
            <a:noFill/>
            <a:miter lim="800000"/>
            <a:headEnd/>
            <a:tailEnd/>
          </a:ln>
        </xdr:spPr>
        <xdr:txBody>
          <a:bodyPr vertOverflow="clip" wrap="square" lIns="0" tIns="0" rIns="0" bIns="0" anchor="t" upright="1"/>
          <a:lstStyle/>
          <a:p>
            <a:pPr marL="0" indent="0" algn="r" rtl="0">
              <a:defRPr sz="1000"/>
            </a:pPr>
            <a:r>
              <a:rPr lang="de-DE" sz="700" b="0" i="0" u="none" strike="noStrike" baseline="0">
                <a:solidFill>
                  <a:srgbClr val="000000"/>
                </a:solidFill>
                <a:latin typeface="Arial"/>
                <a:ea typeface="+mn-ea"/>
                <a:cs typeface="Arial"/>
              </a:rPr>
              <a:t>Sitz der Gesellschaft: Köln, Amtsgericht Köln, HRB 603 </a:t>
            </a:r>
          </a:p>
          <a:p>
            <a:pPr marL="0" indent="0" algn="r" rtl="0">
              <a:defRPr sz="1000"/>
            </a:pPr>
            <a:r>
              <a:rPr lang="de-DE" sz="700" b="0" i="0" u="none" strike="noStrike" baseline="0">
                <a:solidFill>
                  <a:srgbClr val="000000"/>
                </a:solidFill>
                <a:latin typeface="Arial"/>
                <a:ea typeface="+mn-ea"/>
                <a:cs typeface="Arial"/>
              </a:rPr>
              <a:t>Deutsche Bank AG</a:t>
            </a:r>
          </a:p>
          <a:p>
            <a:pPr marL="0" indent="0" algn="r" rtl="0">
              <a:defRPr sz="1000"/>
            </a:pPr>
            <a:r>
              <a:rPr lang="de-DE" sz="700" b="0" i="0" u="none" strike="noStrike" baseline="0">
                <a:solidFill>
                  <a:srgbClr val="000000"/>
                </a:solidFill>
                <a:latin typeface="Arial"/>
                <a:ea typeface="+mn-ea"/>
                <a:cs typeface="Arial"/>
              </a:rPr>
              <a:t>Kto.-Nr. 112 82 22 00 · BLZ 370 700 60</a:t>
            </a:r>
          </a:p>
          <a:p>
            <a:pPr marL="0" indent="0" algn="r" rtl="0">
              <a:defRPr sz="1000"/>
            </a:pPr>
            <a:r>
              <a:rPr lang="de-DE" sz="700" b="0" i="0" u="none" strike="noStrike" baseline="0">
                <a:solidFill>
                  <a:srgbClr val="000000"/>
                </a:solidFill>
                <a:latin typeface="Arial"/>
                <a:ea typeface="+mn-ea"/>
                <a:cs typeface="Arial"/>
              </a:rPr>
              <a:t>IBAN DE67 3707 0060 0112 8222 00 · BIC DEUTDEDK</a:t>
            </a:r>
          </a:p>
        </xdr:txBody>
      </xdr:sp>
    </xdr:grpSp>
    <xdr:clientData/>
  </xdr:twoCellAnchor>
  <xdr:oneCellAnchor>
    <xdr:from>
      <xdr:col>5</xdr:col>
      <xdr:colOff>38100</xdr:colOff>
      <xdr:row>113</xdr:row>
      <xdr:rowOff>190500</xdr:rowOff>
    </xdr:from>
    <xdr:ext cx="215260" cy="514351"/>
    <xdr:sp macro="" textlink="">
      <xdr:nvSpPr>
        <xdr:cNvPr id="40" name="Multiplizieren 29">
          <a:extLst>
            <a:ext uri="{FF2B5EF4-FFF2-40B4-BE49-F238E27FC236}">
              <a16:creationId xmlns:a16="http://schemas.microsoft.com/office/drawing/2014/main" id="{00000000-0008-0000-0100-000028000000}"/>
            </a:ext>
          </a:extLst>
        </xdr:cNvPr>
        <xdr:cNvSpPr/>
      </xdr:nvSpPr>
      <xdr:spPr>
        <a:xfrm>
          <a:off x="4114800" y="32880300"/>
          <a:ext cx="215260" cy="514351"/>
        </a:xfrm>
        <a:prstGeom prst="mathMultiply">
          <a:avLst/>
        </a:prstGeom>
        <a:solidFill>
          <a:srgbClr val="00672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oneCellAnchor>
  <xdr:oneCellAnchor>
    <xdr:from>
      <xdr:col>6</xdr:col>
      <xdr:colOff>9525</xdr:colOff>
      <xdr:row>60</xdr:row>
      <xdr:rowOff>133350</xdr:rowOff>
    </xdr:from>
    <xdr:ext cx="215260" cy="514351"/>
    <xdr:sp macro="" textlink="">
      <xdr:nvSpPr>
        <xdr:cNvPr id="41" name="Multiplizieren 25">
          <a:extLst>
            <a:ext uri="{FF2B5EF4-FFF2-40B4-BE49-F238E27FC236}">
              <a16:creationId xmlns:a16="http://schemas.microsoft.com/office/drawing/2014/main" id="{00000000-0008-0000-0100-000029000000}"/>
            </a:ext>
          </a:extLst>
        </xdr:cNvPr>
        <xdr:cNvSpPr/>
      </xdr:nvSpPr>
      <xdr:spPr>
        <a:xfrm>
          <a:off x="5187950" y="20297775"/>
          <a:ext cx="215260" cy="514351"/>
        </a:xfrm>
        <a:prstGeom prst="mathMultiply">
          <a:avLst/>
        </a:prstGeom>
        <a:solidFill>
          <a:srgbClr val="00672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oneCellAnchor>
  <mc:AlternateContent xmlns:mc="http://schemas.openxmlformats.org/markup-compatibility/2006">
    <mc:Choice xmlns:a14="http://schemas.microsoft.com/office/drawing/2010/main" Requires="a14">
      <xdr:twoCellAnchor editAs="oneCell">
        <xdr:from>
          <xdr:col>1</xdr:col>
          <xdr:colOff>0</xdr:colOff>
          <xdr:row>144</xdr:row>
          <xdr:rowOff>47625</xdr:rowOff>
        </xdr:from>
        <xdr:to>
          <xdr:col>1</xdr:col>
          <xdr:colOff>314325</xdr:colOff>
          <xdr:row>145</xdr:row>
          <xdr:rowOff>104775</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144</xdr:row>
          <xdr:rowOff>47625</xdr:rowOff>
        </xdr:from>
        <xdr:to>
          <xdr:col>2</xdr:col>
          <xdr:colOff>133350</xdr:colOff>
          <xdr:row>145</xdr:row>
          <xdr:rowOff>104775</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144</xdr:row>
          <xdr:rowOff>47625</xdr:rowOff>
        </xdr:from>
        <xdr:to>
          <xdr:col>2</xdr:col>
          <xdr:colOff>695325</xdr:colOff>
          <xdr:row>145</xdr:row>
          <xdr:rowOff>104775</xdr:rowOff>
        </xdr:to>
        <xdr:sp macro="" textlink="">
          <xdr:nvSpPr>
            <xdr:cNvPr id="2072" name="Option Button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Firma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144</xdr:row>
          <xdr:rowOff>47625</xdr:rowOff>
        </xdr:from>
        <xdr:to>
          <xdr:col>1</xdr:col>
          <xdr:colOff>314325</xdr:colOff>
          <xdr:row>145</xdr:row>
          <xdr:rowOff>104775</xdr:rowOff>
        </xdr:to>
        <xdr:sp macro="" textlink="">
          <xdr:nvSpPr>
            <xdr:cNvPr id="2073" name="Option Button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144</xdr:row>
          <xdr:rowOff>47625</xdr:rowOff>
        </xdr:from>
        <xdr:to>
          <xdr:col>2</xdr:col>
          <xdr:colOff>133350</xdr:colOff>
          <xdr:row>145</xdr:row>
          <xdr:rowOff>104775</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144</xdr:row>
          <xdr:rowOff>47625</xdr:rowOff>
        </xdr:from>
        <xdr:to>
          <xdr:col>2</xdr:col>
          <xdr:colOff>695325</xdr:colOff>
          <xdr:row>145</xdr:row>
          <xdr:rowOff>104775</xdr:rowOff>
        </xdr:to>
        <xdr:sp macro="" textlink="">
          <xdr:nvSpPr>
            <xdr:cNvPr id="2075" name="Option Button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Firma</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1254919</xdr:colOff>
      <xdr:row>1</xdr:row>
      <xdr:rowOff>38100</xdr:rowOff>
    </xdr:from>
    <xdr:to>
      <xdr:col>4</xdr:col>
      <xdr:colOff>523875</xdr:colOff>
      <xdr:row>6</xdr:row>
      <xdr:rowOff>114300</xdr:rowOff>
    </xdr:to>
    <xdr:sp macro="" textlink="">
      <xdr:nvSpPr>
        <xdr:cNvPr id="11" name="Text Box 2">
          <a:extLst>
            <a:ext uri="{FF2B5EF4-FFF2-40B4-BE49-F238E27FC236}">
              <a16:creationId xmlns:a16="http://schemas.microsoft.com/office/drawing/2014/main" id="{00000000-0008-0000-0300-00000B000000}"/>
            </a:ext>
          </a:extLst>
        </xdr:cNvPr>
        <xdr:cNvSpPr txBox="1">
          <a:spLocks noChangeArrowheads="1"/>
        </xdr:cNvSpPr>
      </xdr:nvSpPr>
      <xdr:spPr bwMode="auto">
        <a:xfrm>
          <a:off x="1540669" y="228600"/>
          <a:ext cx="2983706" cy="1028700"/>
        </a:xfrm>
        <a:prstGeom prst="rect">
          <a:avLst/>
        </a:prstGeom>
        <a:noFill/>
        <a:ln w="9525">
          <a:noFill/>
          <a:miter lim="800000"/>
          <a:headEnd/>
          <a:tailEnd/>
        </a:ln>
      </xdr:spPr>
      <xdr:txBody>
        <a:bodyPr vertOverflow="clip" wrap="square" lIns="27432" tIns="22860" rIns="0" bIns="0" anchor="t" upright="1"/>
        <a:lstStyle/>
        <a:p>
          <a:pPr algn="l" rtl="0">
            <a:defRPr sz="1000"/>
          </a:pPr>
          <a:r>
            <a:rPr lang="de-DE" sz="1000" b="1" i="0" u="sng" strike="noStrike" baseline="0">
              <a:solidFill>
                <a:sysClr val="windowText" lastClr="000000"/>
              </a:solidFill>
              <a:latin typeface="Arial"/>
              <a:cs typeface="Arial"/>
            </a:rPr>
            <a:t>Beiblatt zur listenmäßigen Anmeldung</a:t>
          </a:r>
        </a:p>
        <a:p>
          <a:pPr algn="l" rtl="0">
            <a:defRPr sz="1000"/>
          </a:pPr>
          <a:r>
            <a:rPr lang="de-DE" sz="1000" b="1" i="0" u="sng" strike="noStrike" baseline="0">
              <a:solidFill>
                <a:sysClr val="windowText" lastClr="000000"/>
              </a:solidFill>
              <a:latin typeface="Arial"/>
              <a:cs typeface="Arial"/>
            </a:rPr>
            <a:t>für eine Direktversicherung </a:t>
          </a:r>
        </a:p>
        <a:p>
          <a:pPr algn="l" rtl="0">
            <a:defRPr sz="1000"/>
          </a:pPr>
          <a:r>
            <a:rPr lang="de-DE" sz="1000" b="1" i="0" u="sng" strike="noStrike" baseline="0">
              <a:solidFill>
                <a:sysClr val="windowText" lastClr="000000"/>
              </a:solidFill>
              <a:latin typeface="Arial"/>
              <a:cs typeface="Arial"/>
            </a:rPr>
            <a:t>innerhalb eines Kollektivvertrages bei der</a:t>
          </a:r>
        </a:p>
        <a:p>
          <a:pPr algn="l" rtl="0">
            <a:defRPr sz="1000"/>
          </a:pPr>
          <a:r>
            <a:rPr lang="de-DE" sz="1000" b="1" i="0" u="sng" strike="noStrike" baseline="0">
              <a:solidFill>
                <a:sysClr val="windowText" lastClr="000000"/>
              </a:solidFill>
              <a:latin typeface="Arial"/>
              <a:cs typeface="Arial"/>
            </a:rPr>
            <a:t>HDI Lebensversicherung AG</a:t>
          </a:r>
        </a:p>
        <a:p>
          <a:pPr algn="l" rtl="0">
            <a:defRPr sz="1000"/>
          </a:pPr>
          <a:r>
            <a:rPr lang="de-DE" sz="1000" b="0" i="0" u="none" strike="noStrike" baseline="0">
              <a:solidFill>
                <a:sysClr val="windowText" lastClr="000000"/>
              </a:solidFill>
              <a:latin typeface="Arial"/>
              <a:cs typeface="Arial"/>
            </a:rPr>
            <a:t>(Stand der listenmäßigen Meldung Oktober 2022)</a:t>
          </a:r>
        </a:p>
      </xdr:txBody>
    </xdr:sp>
    <xdr:clientData/>
  </xdr:twoCellAnchor>
  <xdr:twoCellAnchor>
    <xdr:from>
      <xdr:col>1</xdr:col>
      <xdr:colOff>19050</xdr:colOff>
      <xdr:row>0</xdr:row>
      <xdr:rowOff>142875</xdr:rowOff>
    </xdr:from>
    <xdr:to>
      <xdr:col>1</xdr:col>
      <xdr:colOff>1028700</xdr:colOff>
      <xdr:row>4</xdr:row>
      <xdr:rowOff>9525</xdr:rowOff>
    </xdr:to>
    <xdr:sp macro="" textlink="">
      <xdr:nvSpPr>
        <xdr:cNvPr id="16" name="Rechteck 15">
          <a:extLst>
            <a:ext uri="{FF2B5EF4-FFF2-40B4-BE49-F238E27FC236}">
              <a16:creationId xmlns:a16="http://schemas.microsoft.com/office/drawing/2014/main" id="{00000000-0008-0000-0300-000010000000}"/>
            </a:ext>
          </a:extLst>
        </xdr:cNvPr>
        <xdr:cNvSpPr/>
      </xdr:nvSpPr>
      <xdr:spPr>
        <a:xfrm>
          <a:off x="495300" y="142875"/>
          <a:ext cx="1009650" cy="5143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editAs="oneCell">
    <xdr:from>
      <xdr:col>1</xdr:col>
      <xdr:colOff>180975</xdr:colOff>
      <xdr:row>1</xdr:row>
      <xdr:rowOff>104775</xdr:rowOff>
    </xdr:from>
    <xdr:to>
      <xdr:col>1</xdr:col>
      <xdr:colOff>762000</xdr:colOff>
      <xdr:row>3</xdr:row>
      <xdr:rowOff>95591</xdr:rowOff>
    </xdr:to>
    <xdr:pic>
      <xdr:nvPicPr>
        <xdr:cNvPr id="17" name="Grafik 7">
          <a:extLst>
            <a:ext uri="{FF2B5EF4-FFF2-40B4-BE49-F238E27FC236}">
              <a16:creationId xmlns:a16="http://schemas.microsoft.com/office/drawing/2014/main" id="{00000000-0008-0000-03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266700"/>
          <a:ext cx="7143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pic>
      <xdr:nvPicPr>
        <xdr:cNvPr id="2" name="Picture 139">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grpSp>
      <xdr:nvGrpSpPr>
        <xdr:cNvPr id="3" name="Gruppieren 23">
          <a:extLst>
            <a:ext uri="{FF2B5EF4-FFF2-40B4-BE49-F238E27FC236}">
              <a16:creationId xmlns:a16="http://schemas.microsoft.com/office/drawing/2014/main" id="{00000000-0008-0000-0700-000003000000}"/>
            </a:ext>
          </a:extLst>
        </xdr:cNvPr>
        <xdr:cNvGrpSpPr>
          <a:grpSpLocks/>
        </xdr:cNvGrpSpPr>
      </xdr:nvGrpSpPr>
      <xdr:grpSpPr bwMode="auto">
        <a:xfrm>
          <a:off x="0" y="0"/>
          <a:ext cx="0" cy="0"/>
          <a:chOff x="0" y="16383732"/>
          <a:chExt cx="7598059" cy="600076"/>
        </a:xfrm>
      </xdr:grpSpPr>
      <xdr:sp macro="" textlink="">
        <xdr:nvSpPr>
          <xdr:cNvPr id="4" name="Textfeld 10">
            <a:extLst>
              <a:ext uri="{FF2B5EF4-FFF2-40B4-BE49-F238E27FC236}">
                <a16:creationId xmlns:a16="http://schemas.microsoft.com/office/drawing/2014/main" id="{00000000-0008-0000-0700-000004000000}"/>
              </a:ext>
            </a:extLst>
          </xdr:cNvPr>
          <xdr:cNvSpPr txBox="1">
            <a:spLocks noChangeArrowheads="1"/>
          </xdr:cNvSpPr>
        </xdr:nvSpPr>
        <xdr:spPr bwMode="auto">
          <a:xfrm>
            <a:off x="0" y="0"/>
            <a:ext cx="0" cy="0"/>
          </a:xfrm>
          <a:prstGeom prst="rect">
            <a:avLst/>
          </a:prstGeom>
          <a:solidFill>
            <a:srgbClr val="FFFFFF"/>
          </a:solidFill>
          <a:ln w="9525">
            <a:noFill/>
            <a:miter lim="800000"/>
            <a:headEnd/>
            <a:tailEnd/>
          </a:ln>
        </xdr:spPr>
        <xdr:txBody>
          <a:bodyPr vertOverflow="clip" wrap="square" lIns="0" tIns="0" rIns="0" bIns="0" anchor="t" upright="1"/>
          <a:lstStyle/>
          <a:p>
            <a:pPr marL="0" indent="0" algn="l" rtl="0">
              <a:defRPr sz="1000"/>
            </a:pPr>
            <a:r>
              <a:rPr lang="de-DE" sz="700" b="0" i="0" u="none" strike="noStrike" baseline="0">
                <a:solidFill>
                  <a:srgbClr val="000000"/>
                </a:solidFill>
                <a:latin typeface="Arial"/>
                <a:ea typeface="+mn-ea"/>
                <a:cs typeface="Arial"/>
              </a:rPr>
              <a:t>HDI Lebensversicherung AG</a:t>
            </a:r>
          </a:p>
          <a:p>
            <a:pPr marL="0" indent="0" algn="l" rtl="0">
              <a:defRPr sz="1000"/>
            </a:pPr>
            <a:r>
              <a:rPr lang="de-DE" sz="700" b="0" i="0" u="none" strike="noStrike" baseline="0">
                <a:solidFill>
                  <a:srgbClr val="000000"/>
                </a:solidFill>
                <a:latin typeface="Arial"/>
                <a:ea typeface="+mn-ea"/>
                <a:cs typeface="Arial"/>
              </a:rPr>
              <a:t>Charles-de-Gaulle-Platz 1, 50679 Köln</a:t>
            </a:r>
          </a:p>
          <a:p>
            <a:pPr marL="0" indent="0" algn="l" rtl="0">
              <a:defRPr sz="1000"/>
            </a:pPr>
            <a:r>
              <a:rPr lang="de-DE" sz="700" b="0" i="0" u="none" strike="noStrike" baseline="0">
                <a:solidFill>
                  <a:srgbClr val="000000"/>
                </a:solidFill>
                <a:latin typeface="Arial"/>
                <a:ea typeface="+mn-ea"/>
                <a:cs typeface="Arial"/>
              </a:rPr>
              <a:t>Telefon +49 221 144-2325</a:t>
            </a:r>
          </a:p>
          <a:p>
            <a:pPr marL="0" indent="0" algn="l" rtl="0">
              <a:defRPr sz="1000"/>
            </a:pPr>
            <a:r>
              <a:rPr lang="de-DE" sz="700" b="0" i="0" u="none" strike="noStrike" baseline="0">
                <a:solidFill>
                  <a:srgbClr val="000000"/>
                </a:solidFill>
                <a:latin typeface="Arial"/>
                <a:ea typeface="+mn-ea"/>
                <a:cs typeface="Arial"/>
              </a:rPr>
              <a:t>www.hdi.de</a:t>
            </a:r>
          </a:p>
          <a:p>
            <a:pPr algn="l" rtl="0">
              <a:defRPr sz="1000"/>
            </a:pPr>
            <a:endParaRPr lang="de-DE" sz="800" b="0" i="0" u="none" strike="noStrike" baseline="0">
              <a:solidFill>
                <a:srgbClr val="000000"/>
              </a:solidFill>
              <a:latin typeface="Arial"/>
              <a:cs typeface="Arial"/>
            </a:endParaRPr>
          </a:p>
        </xdr:txBody>
      </xdr:sp>
      <xdr:sp macro="" textlink="">
        <xdr:nvSpPr>
          <xdr:cNvPr id="5" name="Textfeld 11">
            <a:extLst>
              <a:ext uri="{FF2B5EF4-FFF2-40B4-BE49-F238E27FC236}">
                <a16:creationId xmlns:a16="http://schemas.microsoft.com/office/drawing/2014/main" id="{00000000-0008-0000-0700-000005000000}"/>
              </a:ext>
            </a:extLst>
          </xdr:cNvPr>
          <xdr:cNvSpPr txBox="1">
            <a:spLocks noChangeArrowheads="1"/>
          </xdr:cNvSpPr>
        </xdr:nvSpPr>
        <xdr:spPr bwMode="auto">
          <a:xfrm>
            <a:off x="0" y="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de-DE" sz="700" b="0" i="0" u="none" strike="noStrike" baseline="0">
                <a:solidFill>
                  <a:srgbClr val="000000"/>
                </a:solidFill>
                <a:latin typeface="Arial"/>
                <a:cs typeface="Arial"/>
              </a:rPr>
              <a:t>Aufsichtsratsvorsitzender: Dr. Heinz-Peter Roß</a:t>
            </a:r>
          </a:p>
          <a:p>
            <a:pPr algn="l" rtl="0">
              <a:defRPr sz="1000"/>
            </a:pPr>
            <a:r>
              <a:rPr lang="de-DE" sz="700" b="0" i="0" u="none" strike="noStrike" baseline="0">
                <a:solidFill>
                  <a:srgbClr val="000000"/>
                </a:solidFill>
                <a:latin typeface="Arial"/>
                <a:cs typeface="Arial"/>
              </a:rPr>
              <a:t>Vorstand: Ulrich Rosenbaum (Vorsitzender),</a:t>
            </a:r>
          </a:p>
          <a:p>
            <a:pPr algn="l" rtl="0">
              <a:defRPr sz="1000"/>
            </a:pPr>
            <a:r>
              <a:rPr lang="de-DE" sz="700" b="0" i="0" u="none" strike="noStrike" baseline="0">
                <a:solidFill>
                  <a:srgbClr val="000000"/>
                </a:solidFill>
                <a:latin typeface="Arial"/>
                <a:cs typeface="Arial"/>
              </a:rPr>
              <a:t>Gerhard Frieg, Barbara Riebeling</a:t>
            </a:r>
          </a:p>
        </xdr:txBody>
      </xdr:sp>
      <xdr:sp macro="" textlink="">
        <xdr:nvSpPr>
          <xdr:cNvPr id="6" name="Textfeld 10">
            <a:extLst>
              <a:ext uri="{FF2B5EF4-FFF2-40B4-BE49-F238E27FC236}">
                <a16:creationId xmlns:a16="http://schemas.microsoft.com/office/drawing/2014/main" id="{00000000-0008-0000-0700-000006000000}"/>
              </a:ext>
            </a:extLst>
          </xdr:cNvPr>
          <xdr:cNvSpPr txBox="1">
            <a:spLocks noChangeArrowheads="1"/>
          </xdr:cNvSpPr>
        </xdr:nvSpPr>
        <xdr:spPr bwMode="auto">
          <a:xfrm>
            <a:off x="0" y="0"/>
            <a:ext cx="0" cy="0"/>
          </a:xfrm>
          <a:prstGeom prst="rect">
            <a:avLst/>
          </a:prstGeom>
          <a:solidFill>
            <a:srgbClr val="FFFFFF"/>
          </a:solidFill>
          <a:ln w="9525">
            <a:noFill/>
            <a:miter lim="800000"/>
            <a:headEnd/>
            <a:tailEnd/>
          </a:ln>
        </xdr:spPr>
        <xdr:txBody>
          <a:bodyPr vertOverflow="clip" wrap="square" lIns="0" tIns="0" rIns="0" bIns="0" anchor="t" upright="1"/>
          <a:lstStyle/>
          <a:p>
            <a:pPr marL="0" indent="0" algn="r" rtl="0">
              <a:defRPr sz="1000"/>
            </a:pPr>
            <a:r>
              <a:rPr lang="de-DE" sz="700" b="0" i="0" u="none" strike="noStrike" baseline="0">
                <a:solidFill>
                  <a:srgbClr val="000000"/>
                </a:solidFill>
                <a:latin typeface="Arial"/>
                <a:ea typeface="+mn-ea"/>
                <a:cs typeface="Arial"/>
              </a:rPr>
              <a:t>Sitz der Gesellschaft: Köln, Amtsgericht Köln, HRB 603 </a:t>
            </a:r>
          </a:p>
          <a:p>
            <a:pPr marL="0" indent="0" algn="r" rtl="0">
              <a:defRPr sz="1000"/>
            </a:pPr>
            <a:r>
              <a:rPr lang="de-DE" sz="700" b="0" i="0" u="none" strike="noStrike" baseline="0">
                <a:solidFill>
                  <a:srgbClr val="000000"/>
                </a:solidFill>
                <a:latin typeface="Arial"/>
                <a:ea typeface="+mn-ea"/>
                <a:cs typeface="Arial"/>
              </a:rPr>
              <a:t>Deutsche Bank AG</a:t>
            </a:r>
          </a:p>
          <a:p>
            <a:pPr marL="0" indent="0" algn="r" rtl="0">
              <a:defRPr sz="1000"/>
            </a:pPr>
            <a:r>
              <a:rPr lang="de-DE" sz="700" b="0" i="0" u="none" strike="noStrike" baseline="0">
                <a:solidFill>
                  <a:srgbClr val="000000"/>
                </a:solidFill>
                <a:latin typeface="Arial"/>
                <a:ea typeface="+mn-ea"/>
                <a:cs typeface="Arial"/>
              </a:rPr>
              <a:t>Kto.-Nr. 112 82 22 00 · BLZ 370 700 60</a:t>
            </a:r>
          </a:p>
          <a:p>
            <a:pPr marL="0" indent="0" algn="r" rtl="0">
              <a:defRPr sz="1000"/>
            </a:pPr>
            <a:r>
              <a:rPr lang="de-DE" sz="700" b="0" i="0" u="none" strike="noStrike" baseline="0">
                <a:solidFill>
                  <a:srgbClr val="000000"/>
                </a:solidFill>
                <a:latin typeface="Arial"/>
                <a:ea typeface="+mn-ea"/>
                <a:cs typeface="Arial"/>
              </a:rPr>
              <a:t>IBAN DE67 3707 0060 0112 8222 00 · BIC DEUTDEDK</a:t>
            </a:r>
          </a:p>
        </xdr:txBody>
      </xdr:sp>
    </xdr:grpSp>
    <xdr:clientData/>
  </xdr:twoCellAnchor>
  <xdr:twoCellAnchor>
    <xdr:from>
      <xdr:col>0</xdr:col>
      <xdr:colOff>114300</xdr:colOff>
      <xdr:row>63</xdr:row>
      <xdr:rowOff>142875</xdr:rowOff>
    </xdr:from>
    <xdr:to>
      <xdr:col>9</xdr:col>
      <xdr:colOff>714375</xdr:colOff>
      <xdr:row>67</xdr:row>
      <xdr:rowOff>9525</xdr:rowOff>
    </xdr:to>
    <xdr:grpSp>
      <xdr:nvGrpSpPr>
        <xdr:cNvPr id="7" name="Gruppieren 23">
          <a:extLst>
            <a:ext uri="{FF2B5EF4-FFF2-40B4-BE49-F238E27FC236}">
              <a16:creationId xmlns:a16="http://schemas.microsoft.com/office/drawing/2014/main" id="{00000000-0008-0000-0700-000007000000}"/>
            </a:ext>
          </a:extLst>
        </xdr:cNvPr>
        <xdr:cNvGrpSpPr>
          <a:grpSpLocks/>
        </xdr:cNvGrpSpPr>
      </xdr:nvGrpSpPr>
      <xdr:grpSpPr bwMode="auto">
        <a:xfrm>
          <a:off x="114300" y="45710475"/>
          <a:ext cx="7829550" cy="514350"/>
          <a:chOff x="0" y="16405163"/>
          <a:chExt cx="7598059" cy="578645"/>
        </a:xfrm>
      </xdr:grpSpPr>
      <xdr:sp macro="" textlink="">
        <xdr:nvSpPr>
          <xdr:cNvPr id="8" name="Textfeld 10">
            <a:extLst>
              <a:ext uri="{FF2B5EF4-FFF2-40B4-BE49-F238E27FC236}">
                <a16:creationId xmlns:a16="http://schemas.microsoft.com/office/drawing/2014/main" id="{00000000-0008-0000-0700-000008000000}"/>
              </a:ext>
            </a:extLst>
          </xdr:cNvPr>
          <xdr:cNvSpPr txBox="1">
            <a:spLocks noChangeArrowheads="1"/>
          </xdr:cNvSpPr>
        </xdr:nvSpPr>
        <xdr:spPr bwMode="auto">
          <a:xfrm>
            <a:off x="0" y="16405163"/>
            <a:ext cx="1601124" cy="578645"/>
          </a:xfrm>
          <a:prstGeom prst="rect">
            <a:avLst/>
          </a:prstGeom>
          <a:solidFill>
            <a:srgbClr val="FFFFFF"/>
          </a:solidFill>
          <a:ln w="9525">
            <a:noFill/>
            <a:miter lim="800000"/>
            <a:headEnd/>
            <a:tailEnd/>
          </a:ln>
        </xdr:spPr>
        <xdr:txBody>
          <a:bodyPr vertOverflow="clip" wrap="square" lIns="0" tIns="0" rIns="0" bIns="0" anchor="t" upright="1"/>
          <a:lstStyle/>
          <a:p>
            <a:pPr marL="0" indent="0" algn="l" rtl="0">
              <a:defRPr sz="1000"/>
            </a:pPr>
            <a:r>
              <a:rPr lang="de-DE" sz="700" b="0" i="0" u="none" strike="noStrike" baseline="0">
                <a:solidFill>
                  <a:srgbClr val="000000"/>
                </a:solidFill>
                <a:latin typeface="Arial"/>
                <a:ea typeface="+mn-ea"/>
                <a:cs typeface="Arial"/>
              </a:rPr>
              <a:t>HDI Lebensversicherung AG</a:t>
            </a:r>
          </a:p>
          <a:p>
            <a:pPr marL="0" indent="0" algn="l" rtl="0">
              <a:defRPr sz="1000"/>
            </a:pPr>
            <a:r>
              <a:rPr lang="de-DE" sz="700" b="0" i="0" u="none" strike="noStrike" baseline="0">
                <a:solidFill>
                  <a:srgbClr val="000000"/>
                </a:solidFill>
                <a:latin typeface="Arial"/>
                <a:ea typeface="+mn-ea"/>
                <a:cs typeface="Arial"/>
              </a:rPr>
              <a:t>Charles-de-Gaulle-Platz 1, 50679 Köln</a:t>
            </a:r>
          </a:p>
          <a:p>
            <a:pPr marL="0" indent="0" algn="l" rtl="0">
              <a:defRPr sz="1000"/>
            </a:pPr>
            <a:r>
              <a:rPr lang="de-DE" sz="700" b="0" i="0" u="none" strike="noStrike" baseline="0">
                <a:solidFill>
                  <a:srgbClr val="000000"/>
                </a:solidFill>
                <a:latin typeface="Arial"/>
                <a:ea typeface="+mn-ea"/>
                <a:cs typeface="Arial"/>
              </a:rPr>
              <a:t>Telefon +49 221 144-2325</a:t>
            </a:r>
          </a:p>
          <a:p>
            <a:pPr marL="0" indent="0" algn="l" rtl="0">
              <a:defRPr sz="1000"/>
            </a:pPr>
            <a:r>
              <a:rPr lang="de-DE" sz="700" b="0" i="0" u="none" strike="noStrike" baseline="0">
                <a:solidFill>
                  <a:srgbClr val="000000"/>
                </a:solidFill>
                <a:latin typeface="Arial"/>
                <a:ea typeface="+mn-ea"/>
                <a:cs typeface="Arial"/>
              </a:rPr>
              <a:t>www.hdi.de</a:t>
            </a:r>
          </a:p>
          <a:p>
            <a:pPr algn="l" rtl="0">
              <a:defRPr sz="1000"/>
            </a:pPr>
            <a:endParaRPr lang="de-DE" sz="800" b="0" i="0" u="none" strike="noStrike" baseline="0">
              <a:solidFill>
                <a:srgbClr val="000000"/>
              </a:solidFill>
              <a:latin typeface="Arial"/>
              <a:cs typeface="Arial"/>
            </a:endParaRPr>
          </a:p>
        </xdr:txBody>
      </xdr:sp>
      <xdr:sp macro="" textlink="">
        <xdr:nvSpPr>
          <xdr:cNvPr id="9" name="Textfeld 10">
            <a:extLst>
              <a:ext uri="{FF2B5EF4-FFF2-40B4-BE49-F238E27FC236}">
                <a16:creationId xmlns:a16="http://schemas.microsoft.com/office/drawing/2014/main" id="{00000000-0008-0000-0700-000009000000}"/>
              </a:ext>
            </a:extLst>
          </xdr:cNvPr>
          <xdr:cNvSpPr txBox="1">
            <a:spLocks noChangeArrowheads="1"/>
          </xdr:cNvSpPr>
        </xdr:nvSpPr>
        <xdr:spPr bwMode="auto">
          <a:xfrm>
            <a:off x="5317671" y="16405163"/>
            <a:ext cx="2280388" cy="578645"/>
          </a:xfrm>
          <a:prstGeom prst="rect">
            <a:avLst/>
          </a:prstGeom>
          <a:solidFill>
            <a:srgbClr val="FFFFFF"/>
          </a:solidFill>
          <a:ln w="9525">
            <a:noFill/>
            <a:miter lim="800000"/>
            <a:headEnd/>
            <a:tailEnd/>
          </a:ln>
        </xdr:spPr>
        <xdr:txBody>
          <a:bodyPr vertOverflow="clip" wrap="square" lIns="0" tIns="0" rIns="0" bIns="0" anchor="t" upright="1"/>
          <a:lstStyle/>
          <a:p>
            <a:pPr marL="0" indent="0" algn="r" rtl="0">
              <a:defRPr sz="1000"/>
            </a:pPr>
            <a:r>
              <a:rPr lang="de-DE" sz="700" b="0" i="0" u="none" strike="noStrike" baseline="0">
                <a:solidFill>
                  <a:srgbClr val="000000"/>
                </a:solidFill>
                <a:latin typeface="Arial"/>
                <a:ea typeface="+mn-ea"/>
                <a:cs typeface="Arial"/>
              </a:rPr>
              <a:t>Sitz der Gesellschaft: Köln, Amtsgericht Köln, HRB 603 </a:t>
            </a:r>
          </a:p>
          <a:p>
            <a:pPr marL="0" indent="0" algn="r" rtl="0">
              <a:defRPr sz="1000"/>
            </a:pPr>
            <a:r>
              <a:rPr lang="de-DE" sz="700" b="0" i="0" u="none" strike="noStrike" baseline="0">
                <a:solidFill>
                  <a:srgbClr val="000000"/>
                </a:solidFill>
                <a:latin typeface="Arial"/>
                <a:ea typeface="+mn-ea"/>
                <a:cs typeface="Arial"/>
              </a:rPr>
              <a:t>Deutsche Bank AG</a:t>
            </a:r>
          </a:p>
          <a:p>
            <a:pPr marL="0" indent="0" algn="r" rtl="0">
              <a:defRPr sz="1000"/>
            </a:pPr>
            <a:r>
              <a:rPr lang="de-DE" sz="700" b="0" i="0" u="none" strike="noStrike" baseline="0">
                <a:solidFill>
                  <a:srgbClr val="000000"/>
                </a:solidFill>
                <a:latin typeface="Arial"/>
                <a:ea typeface="+mn-ea"/>
                <a:cs typeface="Arial"/>
              </a:rPr>
              <a:t>Kto.-Nr. 112 82 22 00 · BLZ 370 700 60</a:t>
            </a:r>
          </a:p>
          <a:p>
            <a:pPr marL="0" indent="0" algn="r" rtl="0">
              <a:defRPr sz="1000"/>
            </a:pPr>
            <a:r>
              <a:rPr lang="de-DE" sz="700" b="0" i="0" u="none" strike="noStrike" baseline="0">
                <a:solidFill>
                  <a:srgbClr val="000000"/>
                </a:solidFill>
                <a:latin typeface="Arial"/>
                <a:ea typeface="+mn-ea"/>
                <a:cs typeface="Arial"/>
              </a:rPr>
              <a:t>IBAN DE67 3707 0060 0112 8222 00 · BIC DEUTDEDK</a:t>
            </a:r>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1</xdr:col>
          <xdr:colOff>314325</xdr:colOff>
          <xdr:row>53</xdr:row>
          <xdr:rowOff>28575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7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52</xdr:row>
          <xdr:rowOff>0</xdr:rowOff>
        </xdr:from>
        <xdr:to>
          <xdr:col>2</xdr:col>
          <xdr:colOff>133350</xdr:colOff>
          <xdr:row>53</xdr:row>
          <xdr:rowOff>28575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7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52</xdr:row>
          <xdr:rowOff>0</xdr:rowOff>
        </xdr:from>
        <xdr:to>
          <xdr:col>2</xdr:col>
          <xdr:colOff>695325</xdr:colOff>
          <xdr:row>53</xdr:row>
          <xdr:rowOff>28575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7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Firma</a:t>
              </a:r>
            </a:p>
          </xdr:txBody>
        </xdr:sp>
        <xdr:clientData/>
      </xdr:twoCellAnchor>
    </mc:Choice>
    <mc:Fallback/>
  </mc:AlternateContent>
  <xdr:twoCellAnchor>
    <xdr:from>
      <xdr:col>3</xdr:col>
      <xdr:colOff>333375</xdr:colOff>
      <xdr:row>63</xdr:row>
      <xdr:rowOff>123824</xdr:rowOff>
    </xdr:from>
    <xdr:to>
      <xdr:col>6</xdr:col>
      <xdr:colOff>266700</xdr:colOff>
      <xdr:row>67</xdr:row>
      <xdr:rowOff>19049</xdr:rowOff>
    </xdr:to>
    <xdr:sp macro="" textlink="">
      <xdr:nvSpPr>
        <xdr:cNvPr id="13" name="Textfeld 11">
          <a:extLst>
            <a:ext uri="{FF2B5EF4-FFF2-40B4-BE49-F238E27FC236}">
              <a16:creationId xmlns:a16="http://schemas.microsoft.com/office/drawing/2014/main" id="{00000000-0008-0000-0700-00000D000000}"/>
            </a:ext>
          </a:extLst>
        </xdr:cNvPr>
        <xdr:cNvSpPr txBox="1">
          <a:spLocks noChangeArrowheads="1"/>
        </xdr:cNvSpPr>
      </xdr:nvSpPr>
      <xdr:spPr bwMode="auto">
        <a:xfrm>
          <a:off x="2990850" y="45558074"/>
          <a:ext cx="2219325" cy="5429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de-DE" sz="700" b="0" i="0" u="none" strike="noStrike" baseline="0">
              <a:solidFill>
                <a:srgbClr val="000000"/>
              </a:solidFill>
              <a:latin typeface="Arial"/>
              <a:cs typeface="Arial"/>
            </a:rPr>
            <a:t>Vorsitzender des Aufsichtsrats: Ulrich Rosenbaum</a:t>
          </a:r>
        </a:p>
        <a:p>
          <a:pPr algn="l" rtl="0">
            <a:defRPr sz="1000"/>
          </a:pPr>
          <a:r>
            <a:rPr lang="de-DE" sz="700" b="0" i="0" u="none" strike="noStrike" baseline="0">
              <a:solidFill>
                <a:srgbClr val="000000"/>
              </a:solidFill>
              <a:latin typeface="Arial"/>
              <a:cs typeface="Arial"/>
            </a:rPr>
            <a:t>Vorstand: Sven Lixenfeld (Vorsitzender), Norbert Eickermann, Silke Fuchs, Dr. Dominik Hennen, Dr. Christopher Lohmann, Fabian von Löbbecke, Thomas Lüer, Jens Warkentin</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xdr:row>
          <xdr:rowOff>47625</xdr:rowOff>
        </xdr:from>
        <xdr:to>
          <xdr:col>1</xdr:col>
          <xdr:colOff>314325</xdr:colOff>
          <xdr:row>21</xdr:row>
          <xdr:rowOff>9525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7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18</xdr:row>
          <xdr:rowOff>47625</xdr:rowOff>
        </xdr:from>
        <xdr:to>
          <xdr:col>1</xdr:col>
          <xdr:colOff>752475</xdr:colOff>
          <xdr:row>21</xdr:row>
          <xdr:rowOff>9525</xdr:rowOff>
        </xdr:to>
        <xdr:sp macro="" textlink="">
          <xdr:nvSpPr>
            <xdr:cNvPr id="5125" name="Option Button 5" hidden="1">
              <a:extLst>
                <a:ext uri="{63B3BB69-23CF-44E3-9099-C40C66FF867C}">
                  <a14:compatExt spid="_x0000_s5125"/>
                </a:ext>
                <a:ext uri="{FF2B5EF4-FFF2-40B4-BE49-F238E27FC236}">
                  <a16:creationId xmlns:a16="http://schemas.microsoft.com/office/drawing/2014/main" id="{00000000-0008-0000-07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18</xdr:row>
          <xdr:rowOff>47625</xdr:rowOff>
        </xdr:from>
        <xdr:to>
          <xdr:col>2</xdr:col>
          <xdr:colOff>695325</xdr:colOff>
          <xdr:row>21</xdr:row>
          <xdr:rowOff>9525</xdr:rowOff>
        </xdr:to>
        <xdr:sp macro="" textlink="">
          <xdr:nvSpPr>
            <xdr:cNvPr id="5126" name="Option Button 6" hidden="1">
              <a:extLst>
                <a:ext uri="{63B3BB69-23CF-44E3-9099-C40C66FF867C}">
                  <a14:compatExt spid="_x0000_s5126"/>
                </a:ext>
                <a:ext uri="{FF2B5EF4-FFF2-40B4-BE49-F238E27FC236}">
                  <a16:creationId xmlns:a16="http://schemas.microsoft.com/office/drawing/2014/main" id="{00000000-0008-0000-07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Firma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47625</xdr:rowOff>
        </xdr:from>
        <xdr:to>
          <xdr:col>1</xdr:col>
          <xdr:colOff>314325</xdr:colOff>
          <xdr:row>21</xdr:row>
          <xdr:rowOff>9525</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7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18</xdr:row>
          <xdr:rowOff>47625</xdr:rowOff>
        </xdr:from>
        <xdr:to>
          <xdr:col>1</xdr:col>
          <xdr:colOff>752475</xdr:colOff>
          <xdr:row>21</xdr:row>
          <xdr:rowOff>9525</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7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18</xdr:row>
          <xdr:rowOff>47625</xdr:rowOff>
        </xdr:from>
        <xdr:to>
          <xdr:col>2</xdr:col>
          <xdr:colOff>695325</xdr:colOff>
          <xdr:row>21</xdr:row>
          <xdr:rowOff>9525</xdr:rowOff>
        </xdr:to>
        <xdr:sp macro="" textlink="">
          <xdr:nvSpPr>
            <xdr:cNvPr id="5129" name="Option Button 9" hidden="1">
              <a:extLst>
                <a:ext uri="{63B3BB69-23CF-44E3-9099-C40C66FF867C}">
                  <a14:compatExt spid="_x0000_s5129"/>
                </a:ext>
                <a:ext uri="{FF2B5EF4-FFF2-40B4-BE49-F238E27FC236}">
                  <a16:creationId xmlns:a16="http://schemas.microsoft.com/office/drawing/2014/main" id="{00000000-0008-0000-07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Firma</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trlProp" Target="../ctrlProps/ctrlProp2.xml"/><Relationship Id="rId18" Type="http://schemas.openxmlformats.org/officeDocument/2006/relationships/ctrlProp" Target="../ctrlProps/ctrlProp7.xml"/><Relationship Id="rId3" Type="http://schemas.openxmlformats.org/officeDocument/2006/relationships/vmlDrawing" Target="../drawings/vmlDrawing2.vml"/><Relationship Id="rId21" Type="http://schemas.openxmlformats.org/officeDocument/2006/relationships/ctrlProp" Target="../ctrlProps/ctrlProp10.xml"/><Relationship Id="rId7" Type="http://schemas.openxmlformats.org/officeDocument/2006/relationships/image" Target="../media/image4.emf"/><Relationship Id="rId12" Type="http://schemas.openxmlformats.org/officeDocument/2006/relationships/ctrlProp" Target="../ctrlProps/ctrlProp1.xml"/><Relationship Id="rId17" Type="http://schemas.openxmlformats.org/officeDocument/2006/relationships/ctrlProp" Target="../ctrlProps/ctrlProp6.xml"/><Relationship Id="rId25"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5.xml"/><Relationship Id="rId20" Type="http://schemas.openxmlformats.org/officeDocument/2006/relationships/ctrlProp" Target="../ctrlProps/ctrlProp9.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6.emf"/><Relationship Id="rId24" Type="http://schemas.openxmlformats.org/officeDocument/2006/relationships/ctrlProp" Target="../ctrlProps/ctrlProp13.xml"/><Relationship Id="rId5" Type="http://schemas.openxmlformats.org/officeDocument/2006/relationships/image" Target="../media/image3.emf"/><Relationship Id="rId15" Type="http://schemas.openxmlformats.org/officeDocument/2006/relationships/ctrlProp" Target="../ctrlProps/ctrlProp4.xml"/><Relationship Id="rId23" Type="http://schemas.openxmlformats.org/officeDocument/2006/relationships/ctrlProp" Target="../ctrlProps/ctrlProp12.xml"/><Relationship Id="rId10" Type="http://schemas.openxmlformats.org/officeDocument/2006/relationships/control" Target="../activeX/activeX4.xml"/><Relationship Id="rId19" Type="http://schemas.openxmlformats.org/officeDocument/2006/relationships/ctrlProp" Target="../ctrlProps/ctrlProp8.xml"/><Relationship Id="rId4" Type="http://schemas.openxmlformats.org/officeDocument/2006/relationships/control" Target="../activeX/activeX1.xml"/><Relationship Id="rId9" Type="http://schemas.openxmlformats.org/officeDocument/2006/relationships/image" Target="../media/image5.emf"/><Relationship Id="rId14" Type="http://schemas.openxmlformats.org/officeDocument/2006/relationships/ctrlProp" Target="../ctrlProps/ctrlProp3.xml"/><Relationship Id="rId22"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G157"/>
  <sheetViews>
    <sheetView zoomScaleNormal="100" zoomScaleSheetLayoutView="100" workbookViewId="0">
      <selection activeCell="B38" sqref="B38"/>
    </sheetView>
  </sheetViews>
  <sheetFormatPr baseColWidth="10" defaultColWidth="11.42578125" defaultRowHeight="12.75" x14ac:dyDescent="0.2"/>
  <cols>
    <col min="1" max="1" width="11.42578125" style="110"/>
    <col min="2" max="2" width="146.85546875" style="110" customWidth="1"/>
    <col min="3" max="14" width="11.42578125" style="110"/>
    <col min="15" max="33" width="11.42578125" style="109"/>
    <col min="34" max="16384" width="11.42578125" style="110"/>
  </cols>
  <sheetData>
    <row r="1" spans="1:33" x14ac:dyDescent="0.2">
      <c r="A1" s="108"/>
      <c r="B1" s="108"/>
      <c r="C1" s="108"/>
      <c r="D1" s="108"/>
      <c r="E1" s="108"/>
      <c r="F1" s="108"/>
      <c r="G1" s="108"/>
      <c r="H1" s="108"/>
      <c r="I1" s="108"/>
      <c r="J1" s="108"/>
      <c r="K1" s="108"/>
      <c r="L1" s="108"/>
      <c r="M1" s="108"/>
      <c r="N1" s="108"/>
    </row>
    <row r="2" spans="1:33" x14ac:dyDescent="0.2">
      <c r="A2" s="108"/>
      <c r="B2" s="108"/>
      <c r="C2" s="108"/>
      <c r="D2" s="108"/>
      <c r="E2" s="108"/>
      <c r="F2" s="108"/>
      <c r="G2" s="108"/>
      <c r="H2" s="108"/>
      <c r="I2" s="108"/>
      <c r="J2" s="108"/>
      <c r="K2" s="108"/>
      <c r="L2" s="108"/>
      <c r="M2" s="108"/>
      <c r="N2" s="108"/>
    </row>
    <row r="3" spans="1:33" x14ac:dyDescent="0.2">
      <c r="A3" s="108"/>
      <c r="B3" s="108"/>
      <c r="C3" s="108"/>
      <c r="D3" s="108"/>
      <c r="E3" s="108"/>
      <c r="F3" s="108"/>
      <c r="G3" s="108"/>
      <c r="H3" s="108"/>
      <c r="I3" s="108"/>
      <c r="J3" s="108"/>
      <c r="K3" s="108"/>
      <c r="L3" s="108"/>
      <c r="M3" s="108"/>
      <c r="N3" s="108"/>
    </row>
    <row r="4" spans="1:33" x14ac:dyDescent="0.2">
      <c r="A4" s="108"/>
      <c r="B4" s="108"/>
      <c r="C4" s="108"/>
      <c r="D4" s="108"/>
      <c r="E4" s="108"/>
      <c r="F4" s="108"/>
      <c r="G4" s="108"/>
      <c r="H4" s="108"/>
      <c r="I4" s="108"/>
      <c r="J4" s="108"/>
      <c r="K4" s="108"/>
      <c r="L4" s="108"/>
      <c r="M4" s="108"/>
      <c r="N4" s="108"/>
    </row>
    <row r="5" spans="1:33" x14ac:dyDescent="0.2">
      <c r="A5" s="108"/>
      <c r="B5" s="108"/>
      <c r="C5" s="108"/>
      <c r="D5" s="108"/>
      <c r="E5" s="108"/>
      <c r="F5" s="108"/>
      <c r="G5" s="108"/>
      <c r="H5" s="108"/>
      <c r="I5" s="108"/>
      <c r="J5" s="108"/>
      <c r="K5" s="108"/>
      <c r="L5" s="108"/>
      <c r="M5" s="108"/>
      <c r="N5" s="108"/>
    </row>
    <row r="6" spans="1:33" x14ac:dyDescent="0.2">
      <c r="A6" s="108"/>
      <c r="B6" s="108"/>
      <c r="C6" s="108"/>
      <c r="D6" s="108"/>
      <c r="E6" s="108"/>
      <c r="F6" s="108"/>
      <c r="G6" s="108"/>
      <c r="H6" s="108"/>
      <c r="I6" s="108"/>
      <c r="J6" s="108"/>
      <c r="K6" s="108"/>
      <c r="L6" s="108"/>
      <c r="M6" s="108"/>
      <c r="N6" s="108"/>
    </row>
    <row r="7" spans="1:33" x14ac:dyDescent="0.2">
      <c r="A7" s="111" t="s">
        <v>315</v>
      </c>
      <c r="B7" s="112"/>
      <c r="C7" s="112"/>
      <c r="D7" s="112"/>
      <c r="E7" s="112"/>
      <c r="F7" s="112"/>
      <c r="G7" s="112"/>
      <c r="H7" s="112"/>
      <c r="I7" s="112"/>
      <c r="J7" s="112"/>
      <c r="K7" s="112"/>
      <c r="L7" s="112"/>
      <c r="M7" s="112"/>
      <c r="N7" s="112"/>
    </row>
    <row r="8" spans="1:33" x14ac:dyDescent="0.2">
      <c r="A8" s="112"/>
      <c r="B8" s="112"/>
      <c r="C8" s="112"/>
      <c r="D8" s="112"/>
      <c r="E8" s="112"/>
      <c r="F8" s="112"/>
      <c r="G8" s="112"/>
      <c r="H8" s="112"/>
      <c r="I8" s="112"/>
      <c r="J8" s="112"/>
      <c r="K8" s="112"/>
      <c r="L8" s="112"/>
      <c r="M8" s="112"/>
      <c r="N8" s="112"/>
    </row>
    <row r="9" spans="1:33" s="223" customFormat="1" ht="18" x14ac:dyDescent="0.25">
      <c r="A9" s="250" t="s">
        <v>436</v>
      </c>
      <c r="B9" s="250" t="s">
        <v>437</v>
      </c>
      <c r="C9" s="251"/>
      <c r="D9" s="251"/>
      <c r="E9" s="251"/>
      <c r="F9" s="251"/>
      <c r="G9" s="251"/>
      <c r="H9" s="251"/>
      <c r="I9" s="251"/>
      <c r="J9" s="251"/>
      <c r="K9" s="251"/>
      <c r="L9" s="251"/>
      <c r="M9" s="251"/>
      <c r="N9" s="251"/>
      <c r="O9" s="222"/>
      <c r="P9" s="222"/>
      <c r="Q9" s="222"/>
      <c r="R9" s="222"/>
      <c r="S9" s="222"/>
      <c r="T9" s="222"/>
      <c r="U9" s="222"/>
      <c r="V9" s="222"/>
      <c r="W9" s="222"/>
      <c r="X9" s="222"/>
      <c r="Y9" s="222"/>
      <c r="Z9" s="222"/>
      <c r="AA9" s="222"/>
      <c r="AB9" s="222"/>
      <c r="AC9" s="222"/>
      <c r="AD9" s="222"/>
      <c r="AE9" s="222"/>
      <c r="AF9" s="222"/>
      <c r="AG9" s="222"/>
    </row>
    <row r="10" spans="1:33" x14ac:dyDescent="0.2">
      <c r="A10" s="252">
        <v>1</v>
      </c>
      <c r="B10" s="253" t="s">
        <v>503</v>
      </c>
      <c r="C10" s="249"/>
      <c r="D10" s="249"/>
      <c r="E10" s="249"/>
      <c r="F10" s="249"/>
      <c r="G10" s="249"/>
      <c r="H10" s="249"/>
      <c r="I10" s="249"/>
      <c r="J10" s="249"/>
      <c r="K10" s="249"/>
      <c r="L10" s="249"/>
      <c r="M10" s="249"/>
      <c r="N10" s="249"/>
    </row>
    <row r="11" spans="1:33" x14ac:dyDescent="0.2">
      <c r="A11" s="252">
        <v>2</v>
      </c>
      <c r="B11" s="253" t="s">
        <v>438</v>
      </c>
      <c r="C11" s="249"/>
      <c r="D11" s="249"/>
      <c r="E11" s="249"/>
      <c r="F11" s="249"/>
      <c r="G11" s="249"/>
      <c r="H11" s="249"/>
      <c r="I11" s="249"/>
      <c r="J11" s="249"/>
      <c r="K11" s="249"/>
      <c r="L11" s="249"/>
      <c r="M11" s="249"/>
      <c r="N11" s="249"/>
    </row>
    <row r="12" spans="1:33" x14ac:dyDescent="0.2">
      <c r="A12" s="252">
        <v>3</v>
      </c>
      <c r="B12" s="253" t="s">
        <v>439</v>
      </c>
      <c r="C12" s="249"/>
      <c r="D12" s="249"/>
      <c r="E12" s="249"/>
      <c r="F12" s="249"/>
      <c r="G12" s="249"/>
      <c r="H12" s="249"/>
      <c r="I12" s="249"/>
      <c r="J12" s="249"/>
      <c r="K12" s="249"/>
      <c r="L12" s="249"/>
      <c r="M12" s="249"/>
      <c r="N12" s="249"/>
    </row>
    <row r="13" spans="1:33" x14ac:dyDescent="0.2">
      <c r="A13" s="252">
        <v>4</v>
      </c>
      <c r="B13" s="253" t="s">
        <v>440</v>
      </c>
      <c r="C13" s="249"/>
      <c r="D13" s="249"/>
      <c r="E13" s="249"/>
      <c r="F13" s="249"/>
      <c r="G13" s="249"/>
      <c r="H13" s="249"/>
      <c r="I13" s="249"/>
      <c r="J13" s="249"/>
      <c r="K13" s="249"/>
      <c r="L13" s="249"/>
      <c r="M13" s="249"/>
      <c r="N13" s="249"/>
    </row>
    <row r="14" spans="1:33" ht="25.5" x14ac:dyDescent="0.2">
      <c r="A14" s="252">
        <v>5</v>
      </c>
      <c r="B14" s="253" t="s">
        <v>443</v>
      </c>
      <c r="C14" s="249"/>
      <c r="D14" s="249"/>
      <c r="E14" s="249"/>
      <c r="F14" s="249"/>
      <c r="G14" s="249"/>
      <c r="H14" s="249"/>
      <c r="I14" s="249"/>
      <c r="J14" s="249"/>
      <c r="K14" s="249"/>
      <c r="L14" s="249"/>
      <c r="M14" s="249"/>
      <c r="N14" s="249"/>
    </row>
    <row r="15" spans="1:33" x14ac:dyDescent="0.2">
      <c r="A15" s="252">
        <v>6</v>
      </c>
      <c r="B15" s="253" t="s">
        <v>441</v>
      </c>
      <c r="C15" s="249"/>
      <c r="D15" s="249"/>
      <c r="E15" s="249"/>
      <c r="F15" s="249"/>
      <c r="G15" s="249"/>
      <c r="H15" s="249"/>
      <c r="I15" s="249"/>
      <c r="J15" s="249"/>
      <c r="K15" s="249"/>
      <c r="L15" s="249"/>
      <c r="M15" s="249"/>
      <c r="N15" s="249"/>
    </row>
    <row r="16" spans="1:33" ht="38.25" x14ac:dyDescent="0.2">
      <c r="A16" s="252">
        <v>7</v>
      </c>
      <c r="B16" s="253" t="s">
        <v>442</v>
      </c>
      <c r="C16" s="249"/>
      <c r="D16" s="249"/>
      <c r="E16" s="249"/>
      <c r="F16" s="249"/>
      <c r="G16" s="249"/>
      <c r="H16" s="249"/>
      <c r="I16" s="249"/>
      <c r="J16" s="249"/>
      <c r="K16" s="249"/>
      <c r="L16" s="249"/>
      <c r="M16" s="249"/>
      <c r="N16" s="249"/>
    </row>
    <row r="17" spans="1:14" x14ac:dyDescent="0.2">
      <c r="A17" s="252">
        <v>8</v>
      </c>
      <c r="B17" s="253" t="s">
        <v>444</v>
      </c>
      <c r="C17" s="249"/>
      <c r="D17" s="249"/>
      <c r="E17" s="249"/>
      <c r="F17" s="249"/>
      <c r="G17" s="249"/>
      <c r="H17" s="249"/>
      <c r="I17" s="249"/>
      <c r="J17" s="249"/>
      <c r="K17" s="249"/>
      <c r="L17" s="249"/>
      <c r="M17" s="249"/>
      <c r="N17" s="249"/>
    </row>
    <row r="18" spans="1:14" x14ac:dyDescent="0.2">
      <c r="A18" s="112"/>
      <c r="B18" s="112"/>
      <c r="C18" s="112"/>
      <c r="D18" s="112"/>
      <c r="E18" s="112"/>
      <c r="F18" s="112"/>
      <c r="G18" s="112"/>
      <c r="H18" s="112"/>
      <c r="I18" s="112"/>
      <c r="J18" s="112"/>
      <c r="K18" s="112"/>
      <c r="L18" s="112"/>
      <c r="M18" s="112"/>
      <c r="N18" s="112"/>
    </row>
    <row r="19" spans="1:14" x14ac:dyDescent="0.2">
      <c r="A19" s="113"/>
      <c r="B19" s="112"/>
      <c r="C19" s="112"/>
      <c r="D19" s="112"/>
      <c r="E19" s="112"/>
      <c r="F19" s="112"/>
      <c r="G19" s="112"/>
      <c r="H19" s="112"/>
      <c r="I19" s="112"/>
      <c r="J19" s="112"/>
      <c r="K19" s="112"/>
      <c r="L19" s="112"/>
      <c r="M19" s="112"/>
      <c r="N19" s="112"/>
    </row>
    <row r="20" spans="1:14" x14ac:dyDescent="0.2">
      <c r="A20" s="111" t="s">
        <v>316</v>
      </c>
      <c r="B20" s="112"/>
      <c r="C20" s="112"/>
      <c r="D20" s="112"/>
      <c r="E20" s="112"/>
      <c r="F20" s="112"/>
      <c r="G20" s="112"/>
      <c r="H20" s="112"/>
      <c r="I20" s="112"/>
      <c r="J20" s="112"/>
      <c r="K20" s="112"/>
      <c r="L20" s="112"/>
      <c r="M20" s="112"/>
      <c r="N20" s="112"/>
    </row>
    <row r="21" spans="1:14" x14ac:dyDescent="0.2">
      <c r="A21" s="112"/>
      <c r="B21" s="112"/>
      <c r="C21" s="112"/>
      <c r="D21" s="112"/>
      <c r="E21" s="112"/>
      <c r="F21" s="112"/>
      <c r="G21" s="112"/>
      <c r="H21" s="112"/>
      <c r="I21" s="112"/>
      <c r="J21" s="112"/>
      <c r="K21" s="112"/>
      <c r="L21" s="112"/>
      <c r="M21" s="112"/>
      <c r="N21" s="112"/>
    </row>
    <row r="22" spans="1:14" x14ac:dyDescent="0.2">
      <c r="A22" s="114" t="s">
        <v>317</v>
      </c>
      <c r="B22" s="112"/>
      <c r="C22" s="112"/>
      <c r="D22" s="112"/>
      <c r="E22" s="112"/>
      <c r="F22" s="112"/>
      <c r="G22" s="112"/>
      <c r="H22" s="112"/>
      <c r="I22" s="112"/>
      <c r="J22" s="112"/>
      <c r="K22" s="112"/>
      <c r="L22" s="112"/>
      <c r="M22" s="112"/>
      <c r="N22" s="112"/>
    </row>
    <row r="23" spans="1:14" x14ac:dyDescent="0.2">
      <c r="A23" s="113"/>
      <c r="B23" s="115" t="s">
        <v>0</v>
      </c>
      <c r="C23" s="108"/>
      <c r="D23" s="112"/>
      <c r="E23" s="112"/>
      <c r="F23" s="112"/>
      <c r="G23" s="112"/>
      <c r="H23" s="112"/>
      <c r="I23" s="112"/>
      <c r="J23" s="112"/>
      <c r="K23" s="112"/>
      <c r="L23" s="112"/>
      <c r="M23" s="112"/>
      <c r="N23" s="112"/>
    </row>
    <row r="24" spans="1:14" x14ac:dyDescent="0.2">
      <c r="A24" s="113"/>
      <c r="B24" s="115" t="s">
        <v>1</v>
      </c>
      <c r="C24" s="108"/>
      <c r="D24" s="112"/>
      <c r="E24" s="112"/>
      <c r="F24" s="112"/>
      <c r="G24" s="112"/>
      <c r="H24" s="112"/>
      <c r="I24" s="112"/>
      <c r="J24" s="112"/>
      <c r="K24" s="112"/>
      <c r="L24" s="112"/>
      <c r="M24" s="112"/>
      <c r="N24" s="112"/>
    </row>
    <row r="25" spans="1:14" x14ac:dyDescent="0.2">
      <c r="A25" s="113"/>
      <c r="B25" s="115" t="s">
        <v>2</v>
      </c>
      <c r="C25" s="108"/>
      <c r="D25" s="112"/>
      <c r="E25" s="112"/>
      <c r="F25" s="112"/>
      <c r="G25" s="112"/>
      <c r="H25" s="112"/>
      <c r="I25" s="112"/>
      <c r="J25" s="112"/>
      <c r="K25" s="112"/>
      <c r="L25" s="112"/>
      <c r="M25" s="112"/>
      <c r="N25" s="112"/>
    </row>
    <row r="26" spans="1:14" x14ac:dyDescent="0.2">
      <c r="A26" s="113"/>
      <c r="B26" s="115" t="s">
        <v>3</v>
      </c>
      <c r="C26" s="108"/>
      <c r="D26" s="112"/>
      <c r="E26" s="112"/>
      <c r="F26" s="112"/>
      <c r="G26" s="112"/>
      <c r="H26" s="112"/>
      <c r="I26" s="112"/>
      <c r="J26" s="112"/>
      <c r="K26" s="112"/>
      <c r="L26" s="112"/>
      <c r="M26" s="112"/>
      <c r="N26" s="112"/>
    </row>
    <row r="27" spans="1:14" x14ac:dyDescent="0.2">
      <c r="A27" s="113"/>
      <c r="B27" s="115" t="s">
        <v>435</v>
      </c>
      <c r="C27" s="108"/>
      <c r="D27" s="112"/>
      <c r="E27" s="112"/>
      <c r="F27" s="112"/>
      <c r="G27" s="112"/>
      <c r="H27" s="112"/>
      <c r="I27" s="112"/>
      <c r="J27" s="112"/>
      <c r="K27" s="112"/>
      <c r="L27" s="112"/>
      <c r="M27" s="112"/>
      <c r="N27" s="112"/>
    </row>
    <row r="28" spans="1:14" x14ac:dyDescent="0.2">
      <c r="A28" s="112"/>
      <c r="B28" s="112"/>
      <c r="C28" s="112"/>
      <c r="D28" s="112"/>
      <c r="E28" s="112"/>
      <c r="F28" s="112"/>
      <c r="G28" s="112"/>
      <c r="H28" s="112"/>
      <c r="I28" s="112"/>
      <c r="J28" s="112"/>
      <c r="K28" s="112"/>
      <c r="L28" s="112"/>
      <c r="M28" s="112"/>
      <c r="N28" s="112"/>
    </row>
    <row r="29" spans="1:14" x14ac:dyDescent="0.2">
      <c r="A29" s="112" t="s">
        <v>318</v>
      </c>
      <c r="B29" s="112"/>
      <c r="C29" s="112"/>
      <c r="D29" s="112"/>
      <c r="E29" s="112"/>
      <c r="F29" s="112"/>
      <c r="G29" s="112"/>
      <c r="H29" s="112"/>
      <c r="I29" s="112"/>
      <c r="J29" s="112"/>
      <c r="K29" s="112"/>
      <c r="L29" s="112"/>
      <c r="M29" s="112"/>
      <c r="N29" s="112"/>
    </row>
    <row r="30" spans="1:14" x14ac:dyDescent="0.2">
      <c r="A30" s="112" t="s">
        <v>0</v>
      </c>
      <c r="B30" s="112"/>
      <c r="C30" s="112"/>
      <c r="D30" s="112"/>
      <c r="E30" s="112"/>
      <c r="F30" s="112"/>
      <c r="G30" s="112"/>
      <c r="H30" s="112"/>
      <c r="I30" s="112"/>
      <c r="J30" s="112"/>
      <c r="K30" s="112"/>
      <c r="L30" s="112"/>
      <c r="M30" s="112"/>
      <c r="N30" s="112"/>
    </row>
    <row r="31" spans="1:14" x14ac:dyDescent="0.2">
      <c r="A31" s="108"/>
      <c r="B31" s="108"/>
      <c r="C31" s="108"/>
      <c r="D31" s="108"/>
      <c r="E31" s="108"/>
      <c r="F31" s="108"/>
      <c r="G31" s="108"/>
      <c r="H31" s="108"/>
      <c r="I31" s="108"/>
      <c r="J31" s="108"/>
      <c r="K31" s="108"/>
      <c r="L31" s="108"/>
      <c r="M31" s="108"/>
      <c r="N31" s="108"/>
    </row>
    <row r="32" spans="1:14" x14ac:dyDescent="0.2">
      <c r="A32" s="109"/>
      <c r="B32" s="109"/>
      <c r="C32" s="109"/>
      <c r="D32" s="109"/>
      <c r="E32" s="109"/>
      <c r="F32" s="109"/>
      <c r="G32" s="109"/>
      <c r="H32" s="109"/>
      <c r="I32" s="109"/>
      <c r="J32" s="109"/>
      <c r="K32" s="109"/>
      <c r="L32" s="109"/>
      <c r="M32" s="109"/>
      <c r="N32" s="109"/>
    </row>
    <row r="33" spans="1:14" x14ac:dyDescent="0.2">
      <c r="A33" s="109"/>
      <c r="B33" s="109"/>
      <c r="C33" s="109"/>
      <c r="D33" s="109"/>
      <c r="E33" s="109"/>
      <c r="F33" s="109"/>
      <c r="G33" s="109"/>
      <c r="H33" s="109"/>
      <c r="I33" s="109"/>
      <c r="J33" s="109"/>
      <c r="K33" s="109"/>
      <c r="L33" s="109"/>
      <c r="M33" s="109"/>
      <c r="N33" s="109"/>
    </row>
    <row r="34" spans="1:14" x14ac:dyDescent="0.2">
      <c r="A34" s="109"/>
      <c r="B34" s="109"/>
      <c r="C34" s="109"/>
      <c r="D34" s="109"/>
      <c r="E34" s="109"/>
      <c r="F34" s="109"/>
      <c r="G34" s="109"/>
      <c r="H34" s="109"/>
      <c r="I34" s="109"/>
      <c r="J34" s="109"/>
      <c r="K34" s="109"/>
      <c r="L34" s="109"/>
      <c r="M34" s="109"/>
      <c r="N34" s="109"/>
    </row>
    <row r="35" spans="1:14" x14ac:dyDescent="0.2">
      <c r="A35" s="109"/>
      <c r="B35" s="109"/>
      <c r="C35" s="109"/>
      <c r="D35" s="109"/>
      <c r="E35" s="109"/>
      <c r="F35" s="109"/>
      <c r="G35" s="109"/>
      <c r="H35" s="109"/>
      <c r="I35" s="109"/>
      <c r="J35" s="109"/>
      <c r="K35" s="109"/>
      <c r="L35" s="109"/>
      <c r="M35" s="109"/>
      <c r="N35" s="109"/>
    </row>
    <row r="36" spans="1:14" x14ac:dyDescent="0.2">
      <c r="A36" s="109"/>
      <c r="B36" s="109"/>
      <c r="C36" s="109"/>
      <c r="D36" s="109"/>
      <c r="E36" s="109"/>
      <c r="F36" s="109"/>
      <c r="G36" s="109"/>
      <c r="H36" s="109"/>
      <c r="I36" s="109"/>
      <c r="J36" s="109"/>
      <c r="K36" s="109"/>
      <c r="L36" s="109"/>
      <c r="M36" s="109"/>
      <c r="N36" s="109"/>
    </row>
    <row r="37" spans="1:14" x14ac:dyDescent="0.2">
      <c r="A37" s="109"/>
      <c r="B37" s="109"/>
      <c r="C37" s="109"/>
      <c r="D37" s="109"/>
      <c r="E37" s="109"/>
      <c r="F37" s="109"/>
      <c r="G37" s="109"/>
      <c r="H37" s="109"/>
      <c r="I37" s="109"/>
      <c r="J37" s="109"/>
      <c r="K37" s="109"/>
      <c r="L37" s="109"/>
      <c r="M37" s="109"/>
      <c r="N37" s="109"/>
    </row>
    <row r="38" spans="1:14" x14ac:dyDescent="0.2">
      <c r="A38" s="109"/>
      <c r="B38" s="109"/>
      <c r="C38" s="109"/>
      <c r="D38" s="109"/>
      <c r="E38" s="109"/>
      <c r="F38" s="109"/>
      <c r="G38" s="109"/>
      <c r="H38" s="109"/>
      <c r="I38" s="109"/>
      <c r="J38" s="109"/>
      <c r="K38" s="109"/>
      <c r="L38" s="109"/>
      <c r="M38" s="109"/>
      <c r="N38" s="109"/>
    </row>
    <row r="39" spans="1:14" x14ac:dyDescent="0.2">
      <c r="A39" s="109"/>
      <c r="B39" s="109"/>
      <c r="C39" s="109"/>
      <c r="D39" s="109"/>
      <c r="E39" s="109"/>
      <c r="F39" s="109"/>
      <c r="G39" s="109"/>
      <c r="H39" s="109"/>
      <c r="I39" s="109"/>
      <c r="J39" s="109"/>
      <c r="K39" s="109"/>
      <c r="L39" s="109"/>
      <c r="M39" s="109"/>
      <c r="N39" s="109"/>
    </row>
    <row r="40" spans="1:14" x14ac:dyDescent="0.2">
      <c r="A40" s="109"/>
      <c r="B40" s="109"/>
      <c r="C40" s="109"/>
      <c r="D40" s="109"/>
      <c r="E40" s="109"/>
      <c r="F40" s="109"/>
      <c r="G40" s="109"/>
      <c r="H40" s="109"/>
      <c r="I40" s="109"/>
      <c r="J40" s="109"/>
      <c r="K40" s="109"/>
      <c r="L40" s="109"/>
      <c r="M40" s="109"/>
      <c r="N40" s="109"/>
    </row>
    <row r="41" spans="1:14" x14ac:dyDescent="0.2">
      <c r="A41" s="109"/>
      <c r="B41" s="109"/>
      <c r="C41" s="109"/>
      <c r="D41" s="109"/>
      <c r="E41" s="109"/>
      <c r="F41" s="109"/>
      <c r="G41" s="109"/>
      <c r="H41" s="109"/>
      <c r="I41" s="109"/>
      <c r="J41" s="109"/>
      <c r="K41" s="109"/>
      <c r="L41" s="109"/>
      <c r="M41" s="109"/>
      <c r="N41" s="109"/>
    </row>
    <row r="42" spans="1:14" x14ac:dyDescent="0.2">
      <c r="A42" s="109"/>
      <c r="B42" s="109"/>
      <c r="C42" s="109"/>
      <c r="D42" s="109"/>
      <c r="E42" s="109"/>
      <c r="F42" s="109"/>
      <c r="G42" s="109"/>
      <c r="H42" s="109"/>
      <c r="I42" s="109"/>
      <c r="J42" s="109"/>
      <c r="K42" s="109"/>
      <c r="L42" s="109"/>
      <c r="M42" s="109"/>
      <c r="N42" s="109"/>
    </row>
    <row r="43" spans="1:14" x14ac:dyDescent="0.2">
      <c r="A43" s="109"/>
      <c r="B43" s="109"/>
      <c r="C43" s="109"/>
      <c r="D43" s="109"/>
      <c r="E43" s="109"/>
      <c r="F43" s="109"/>
      <c r="G43" s="109"/>
      <c r="H43" s="109"/>
      <c r="I43" s="109"/>
      <c r="J43" s="109"/>
      <c r="K43" s="109"/>
      <c r="L43" s="109"/>
      <c r="M43" s="109"/>
      <c r="N43" s="109"/>
    </row>
    <row r="44" spans="1:14" x14ac:dyDescent="0.2">
      <c r="A44" s="109"/>
      <c r="B44" s="109"/>
      <c r="C44" s="109"/>
      <c r="D44" s="109"/>
      <c r="E44" s="109"/>
      <c r="F44" s="109"/>
      <c r="G44" s="109"/>
      <c r="H44" s="109"/>
      <c r="I44" s="109"/>
      <c r="J44" s="109"/>
      <c r="K44" s="109"/>
      <c r="L44" s="109"/>
      <c r="M44" s="109"/>
      <c r="N44" s="109"/>
    </row>
    <row r="45" spans="1:14" x14ac:dyDescent="0.2">
      <c r="A45" s="109"/>
      <c r="B45" s="109"/>
      <c r="C45" s="109"/>
      <c r="D45" s="109"/>
      <c r="E45" s="109"/>
      <c r="F45" s="109"/>
      <c r="G45" s="109"/>
      <c r="H45" s="109"/>
      <c r="I45" s="109"/>
      <c r="J45" s="109"/>
      <c r="K45" s="109"/>
      <c r="L45" s="109"/>
      <c r="M45" s="109"/>
      <c r="N45" s="109"/>
    </row>
    <row r="46" spans="1:14" x14ac:dyDescent="0.2">
      <c r="A46" s="109"/>
      <c r="B46" s="109"/>
      <c r="C46" s="109"/>
      <c r="D46" s="109"/>
      <c r="E46" s="109"/>
      <c r="F46" s="109"/>
      <c r="G46" s="109"/>
      <c r="H46" s="109"/>
      <c r="I46" s="109"/>
      <c r="J46" s="109"/>
      <c r="K46" s="109"/>
      <c r="L46" s="109"/>
      <c r="M46" s="109"/>
      <c r="N46" s="109"/>
    </row>
    <row r="47" spans="1:14" x14ac:dyDescent="0.2">
      <c r="A47" s="109"/>
      <c r="B47" s="109"/>
      <c r="C47" s="109"/>
      <c r="D47" s="109"/>
      <c r="E47" s="109"/>
      <c r="F47" s="109"/>
      <c r="G47" s="109"/>
      <c r="H47" s="109"/>
      <c r="I47" s="109"/>
      <c r="J47" s="109"/>
      <c r="K47" s="109"/>
      <c r="L47" s="109"/>
      <c r="M47" s="109"/>
      <c r="N47" s="109"/>
    </row>
    <row r="48" spans="1:14" x14ac:dyDescent="0.2">
      <c r="A48" s="109"/>
      <c r="B48" s="109"/>
      <c r="C48" s="109"/>
      <c r="D48" s="109"/>
      <c r="E48" s="109"/>
      <c r="F48" s="109"/>
      <c r="G48" s="109"/>
      <c r="H48" s="109"/>
      <c r="I48" s="109"/>
      <c r="J48" s="109"/>
      <c r="K48" s="109"/>
      <c r="L48" s="109"/>
      <c r="M48" s="109"/>
      <c r="N48" s="109"/>
    </row>
    <row r="49" spans="1:14" x14ac:dyDescent="0.2">
      <c r="A49" s="109"/>
      <c r="B49" s="109"/>
      <c r="C49" s="109"/>
      <c r="D49" s="109"/>
      <c r="E49" s="109"/>
      <c r="F49" s="109"/>
      <c r="G49" s="109"/>
      <c r="H49" s="109"/>
      <c r="I49" s="109"/>
      <c r="J49" s="109"/>
      <c r="K49" s="109"/>
      <c r="L49" s="109"/>
      <c r="M49" s="109"/>
      <c r="N49" s="109"/>
    </row>
    <row r="50" spans="1:14" x14ac:dyDescent="0.2">
      <c r="A50" s="109"/>
      <c r="B50" s="109"/>
      <c r="C50" s="109"/>
      <c r="D50" s="109"/>
      <c r="E50" s="109"/>
      <c r="F50" s="109"/>
      <c r="G50" s="109"/>
      <c r="H50" s="109"/>
      <c r="I50" s="109"/>
      <c r="J50" s="109"/>
      <c r="K50" s="109"/>
      <c r="L50" s="109"/>
      <c r="M50" s="109"/>
      <c r="N50" s="109"/>
    </row>
    <row r="51" spans="1:14" x14ac:dyDescent="0.2">
      <c r="A51" s="109"/>
      <c r="B51" s="109"/>
      <c r="C51" s="109"/>
      <c r="D51" s="109"/>
      <c r="E51" s="109"/>
      <c r="F51" s="109"/>
      <c r="G51" s="109"/>
      <c r="H51" s="109"/>
      <c r="I51" s="109"/>
      <c r="J51" s="109"/>
      <c r="K51" s="109"/>
      <c r="L51" s="109"/>
      <c r="M51" s="109"/>
      <c r="N51" s="109"/>
    </row>
    <row r="52" spans="1:14" x14ac:dyDescent="0.2">
      <c r="A52" s="109"/>
      <c r="B52" s="109"/>
      <c r="C52" s="109"/>
      <c r="D52" s="109"/>
      <c r="E52" s="109"/>
      <c r="F52" s="109"/>
      <c r="G52" s="109"/>
      <c r="H52" s="109"/>
      <c r="I52" s="109"/>
      <c r="J52" s="109"/>
      <c r="K52" s="109"/>
      <c r="L52" s="109"/>
      <c r="M52" s="109"/>
      <c r="N52" s="109"/>
    </row>
    <row r="53" spans="1:14" x14ac:dyDescent="0.2">
      <c r="A53" s="109"/>
      <c r="B53" s="109"/>
      <c r="C53" s="109"/>
      <c r="D53" s="109"/>
      <c r="E53" s="109"/>
      <c r="F53" s="109"/>
      <c r="G53" s="109"/>
      <c r="H53" s="109"/>
      <c r="I53" s="109"/>
      <c r="J53" s="109"/>
      <c r="K53" s="109"/>
      <c r="L53" s="109"/>
      <c r="M53" s="109"/>
      <c r="N53" s="109"/>
    </row>
    <row r="54" spans="1:14" x14ac:dyDescent="0.2">
      <c r="A54" s="109"/>
      <c r="B54" s="109"/>
      <c r="C54" s="109"/>
      <c r="D54" s="109"/>
      <c r="E54" s="109"/>
      <c r="F54" s="109"/>
      <c r="G54" s="109"/>
      <c r="H54" s="109"/>
      <c r="I54" s="109"/>
      <c r="J54" s="109"/>
      <c r="K54" s="109"/>
      <c r="L54" s="109"/>
      <c r="M54" s="109"/>
      <c r="N54" s="109"/>
    </row>
    <row r="55" spans="1:14" x14ac:dyDescent="0.2">
      <c r="A55" s="109"/>
      <c r="B55" s="109"/>
      <c r="C55" s="109"/>
      <c r="D55" s="109"/>
      <c r="E55" s="109"/>
      <c r="F55" s="109"/>
      <c r="G55" s="109"/>
      <c r="H55" s="109"/>
      <c r="I55" s="109"/>
      <c r="J55" s="109"/>
      <c r="K55" s="109"/>
      <c r="L55" s="109"/>
      <c r="M55" s="109"/>
      <c r="N55" s="109"/>
    </row>
    <row r="56" spans="1:14" x14ac:dyDescent="0.2">
      <c r="A56" s="109"/>
      <c r="B56" s="109"/>
      <c r="C56" s="109"/>
      <c r="D56" s="109"/>
      <c r="E56" s="109"/>
      <c r="F56" s="109"/>
      <c r="G56" s="109"/>
      <c r="H56" s="109"/>
      <c r="I56" s="109"/>
      <c r="J56" s="109"/>
      <c r="K56" s="109"/>
      <c r="L56" s="109"/>
      <c r="M56" s="109"/>
      <c r="N56" s="109"/>
    </row>
    <row r="57" spans="1:14" x14ac:dyDescent="0.2">
      <c r="A57" s="109"/>
      <c r="B57" s="109"/>
      <c r="C57" s="109"/>
      <c r="D57" s="109"/>
      <c r="E57" s="109"/>
      <c r="F57" s="109"/>
      <c r="G57" s="109"/>
      <c r="H57" s="109"/>
      <c r="I57" s="109"/>
      <c r="J57" s="109"/>
      <c r="K57" s="109"/>
      <c r="L57" s="109"/>
      <c r="M57" s="109"/>
      <c r="N57" s="109"/>
    </row>
    <row r="58" spans="1:14" x14ac:dyDescent="0.2">
      <c r="A58" s="109"/>
      <c r="B58" s="109"/>
      <c r="C58" s="109"/>
      <c r="D58" s="109"/>
      <c r="E58" s="109"/>
      <c r="F58" s="109"/>
      <c r="G58" s="109"/>
      <c r="H58" s="109"/>
      <c r="I58" s="109"/>
      <c r="J58" s="109"/>
      <c r="K58" s="109"/>
      <c r="L58" s="109"/>
      <c r="M58" s="109"/>
      <c r="N58" s="109"/>
    </row>
    <row r="59" spans="1:14" x14ac:dyDescent="0.2">
      <c r="A59" s="109"/>
      <c r="B59" s="109"/>
      <c r="C59" s="109"/>
      <c r="D59" s="109"/>
      <c r="E59" s="109"/>
      <c r="F59" s="109"/>
      <c r="G59" s="109"/>
      <c r="H59" s="109"/>
      <c r="I59" s="109"/>
      <c r="J59" s="109"/>
      <c r="K59" s="109"/>
      <c r="L59" s="109"/>
      <c r="M59" s="109"/>
      <c r="N59" s="109"/>
    </row>
    <row r="60" spans="1:14" x14ac:dyDescent="0.2">
      <c r="A60" s="109"/>
      <c r="B60" s="109"/>
      <c r="C60" s="109"/>
      <c r="D60" s="109"/>
      <c r="E60" s="109"/>
      <c r="F60" s="109"/>
      <c r="G60" s="109"/>
      <c r="H60" s="109"/>
      <c r="I60" s="109"/>
      <c r="J60" s="109"/>
      <c r="K60" s="109"/>
      <c r="L60" s="109"/>
      <c r="M60" s="109"/>
      <c r="N60" s="109"/>
    </row>
    <row r="61" spans="1:14" x14ac:dyDescent="0.2">
      <c r="A61" s="109"/>
      <c r="B61" s="109"/>
      <c r="C61" s="109"/>
      <c r="D61" s="109"/>
      <c r="E61" s="109"/>
      <c r="F61" s="109"/>
      <c r="G61" s="109"/>
      <c r="H61" s="109"/>
      <c r="I61" s="109"/>
      <c r="J61" s="109"/>
      <c r="K61" s="109"/>
      <c r="L61" s="109"/>
      <c r="M61" s="109"/>
      <c r="N61" s="109"/>
    </row>
    <row r="62" spans="1:14" x14ac:dyDescent="0.2">
      <c r="A62" s="109"/>
      <c r="B62" s="109"/>
      <c r="C62" s="109"/>
      <c r="D62" s="109"/>
      <c r="E62" s="109"/>
      <c r="F62" s="109"/>
      <c r="G62" s="109"/>
      <c r="H62" s="109"/>
      <c r="I62" s="109"/>
      <c r="J62" s="109"/>
      <c r="K62" s="109"/>
      <c r="L62" s="109"/>
      <c r="M62" s="109"/>
      <c r="N62" s="109"/>
    </row>
    <row r="63" spans="1:14" x14ac:dyDescent="0.2">
      <c r="A63" s="109"/>
      <c r="B63" s="109"/>
      <c r="C63" s="109"/>
      <c r="D63" s="109"/>
      <c r="E63" s="109"/>
      <c r="F63" s="109"/>
      <c r="G63" s="109"/>
      <c r="H63" s="109"/>
      <c r="I63" s="109"/>
      <c r="J63" s="109"/>
      <c r="K63" s="109"/>
      <c r="L63" s="109"/>
      <c r="M63" s="109"/>
      <c r="N63" s="109"/>
    </row>
    <row r="64" spans="1:14" x14ac:dyDescent="0.2">
      <c r="A64" s="109"/>
      <c r="B64" s="109"/>
      <c r="C64" s="109"/>
      <c r="D64" s="109"/>
      <c r="E64" s="109"/>
      <c r="F64" s="109"/>
      <c r="G64" s="109"/>
      <c r="H64" s="109"/>
      <c r="I64" s="109"/>
      <c r="J64" s="109"/>
      <c r="K64" s="109"/>
      <c r="L64" s="109"/>
      <c r="M64" s="109"/>
      <c r="N64" s="109"/>
    </row>
    <row r="65" spans="1:14" x14ac:dyDescent="0.2">
      <c r="A65" s="109"/>
      <c r="B65" s="109"/>
      <c r="C65" s="109"/>
      <c r="D65" s="109"/>
      <c r="E65" s="109"/>
      <c r="F65" s="109"/>
      <c r="G65" s="109"/>
      <c r="H65" s="109"/>
      <c r="I65" s="109"/>
      <c r="J65" s="109"/>
      <c r="K65" s="109"/>
      <c r="L65" s="109"/>
      <c r="M65" s="109"/>
      <c r="N65" s="109"/>
    </row>
    <row r="66" spans="1:14" x14ac:dyDescent="0.2">
      <c r="A66" s="109"/>
      <c r="B66" s="109"/>
      <c r="C66" s="109"/>
      <c r="D66" s="109"/>
      <c r="E66" s="109"/>
      <c r="F66" s="109"/>
      <c r="G66" s="109"/>
      <c r="H66" s="109"/>
      <c r="I66" s="109"/>
      <c r="J66" s="109"/>
      <c r="K66" s="109"/>
      <c r="L66" s="109"/>
      <c r="M66" s="109"/>
      <c r="N66" s="109"/>
    </row>
    <row r="67" spans="1:14" x14ac:dyDescent="0.2">
      <c r="A67" s="109"/>
      <c r="B67" s="109"/>
      <c r="C67" s="109"/>
      <c r="D67" s="109"/>
      <c r="E67" s="109"/>
      <c r="F67" s="109"/>
      <c r="G67" s="109"/>
      <c r="H67" s="109"/>
      <c r="I67" s="109"/>
      <c r="J67" s="109"/>
      <c r="K67" s="109"/>
      <c r="L67" s="109"/>
      <c r="M67" s="109"/>
      <c r="N67" s="109"/>
    </row>
    <row r="68" spans="1:14" x14ac:dyDescent="0.2">
      <c r="A68" s="109"/>
      <c r="B68" s="109"/>
      <c r="C68" s="109"/>
      <c r="D68" s="109"/>
      <c r="E68" s="109"/>
      <c r="F68" s="109"/>
      <c r="G68" s="109"/>
      <c r="H68" s="109"/>
      <c r="I68" s="109"/>
      <c r="J68" s="109"/>
      <c r="K68" s="109"/>
      <c r="L68" s="109"/>
      <c r="M68" s="109"/>
      <c r="N68" s="109"/>
    </row>
    <row r="69" spans="1:14" x14ac:dyDescent="0.2">
      <c r="A69" s="109"/>
      <c r="B69" s="109"/>
      <c r="C69" s="109"/>
      <c r="D69" s="109"/>
      <c r="E69" s="109"/>
      <c r="F69" s="109"/>
      <c r="G69" s="109"/>
      <c r="H69" s="109"/>
      <c r="I69" s="109"/>
      <c r="J69" s="109"/>
      <c r="K69" s="109"/>
      <c r="L69" s="109"/>
      <c r="M69" s="109"/>
      <c r="N69" s="109"/>
    </row>
    <row r="70" spans="1:14" x14ac:dyDescent="0.2">
      <c r="A70" s="109"/>
      <c r="B70" s="109"/>
      <c r="C70" s="109"/>
      <c r="D70" s="109"/>
      <c r="E70" s="109"/>
      <c r="F70" s="109"/>
      <c r="G70" s="109"/>
      <c r="H70" s="109"/>
      <c r="I70" s="109"/>
      <c r="J70" s="109"/>
      <c r="K70" s="109"/>
      <c r="L70" s="109"/>
      <c r="M70" s="109"/>
      <c r="N70" s="109"/>
    </row>
    <row r="71" spans="1:14" x14ac:dyDescent="0.2">
      <c r="A71" s="109"/>
      <c r="B71" s="109"/>
      <c r="C71" s="109"/>
      <c r="D71" s="109"/>
      <c r="E71" s="109"/>
      <c r="F71" s="109"/>
      <c r="G71" s="109"/>
      <c r="H71" s="109"/>
      <c r="I71" s="109"/>
      <c r="J71" s="109"/>
      <c r="K71" s="109"/>
      <c r="L71" s="109"/>
      <c r="M71" s="109"/>
      <c r="N71" s="109"/>
    </row>
    <row r="72" spans="1:14" x14ac:dyDescent="0.2">
      <c r="A72" s="109"/>
      <c r="B72" s="109"/>
      <c r="C72" s="109"/>
      <c r="D72" s="109"/>
      <c r="E72" s="109"/>
      <c r="F72" s="109"/>
      <c r="G72" s="109"/>
      <c r="H72" s="109"/>
      <c r="I72" s="109"/>
      <c r="J72" s="109"/>
      <c r="K72" s="109"/>
      <c r="L72" s="109"/>
      <c r="M72" s="109"/>
      <c r="N72" s="109"/>
    </row>
    <row r="73" spans="1:14" x14ac:dyDescent="0.2">
      <c r="A73" s="109"/>
      <c r="B73" s="109"/>
      <c r="C73" s="109"/>
      <c r="D73" s="109"/>
      <c r="E73" s="109"/>
      <c r="F73" s="109"/>
      <c r="G73" s="109"/>
      <c r="H73" s="109"/>
      <c r="I73" s="109"/>
      <c r="J73" s="109"/>
      <c r="K73" s="109"/>
      <c r="L73" s="109"/>
      <c r="M73" s="109"/>
      <c r="N73" s="109"/>
    </row>
    <row r="74" spans="1:14" x14ac:dyDescent="0.2">
      <c r="A74" s="109"/>
      <c r="B74" s="109"/>
      <c r="C74" s="109"/>
      <c r="D74" s="109"/>
      <c r="E74" s="109"/>
      <c r="F74" s="109"/>
      <c r="G74" s="109"/>
      <c r="H74" s="109"/>
      <c r="I74" s="109"/>
      <c r="J74" s="109"/>
      <c r="K74" s="109"/>
      <c r="L74" s="109"/>
      <c r="M74" s="109"/>
      <c r="N74" s="109"/>
    </row>
    <row r="75" spans="1:14" x14ac:dyDescent="0.2">
      <c r="A75" s="109"/>
      <c r="B75" s="109"/>
      <c r="C75" s="109"/>
      <c r="D75" s="109"/>
      <c r="E75" s="109"/>
      <c r="F75" s="109"/>
      <c r="G75" s="109"/>
      <c r="H75" s="109"/>
      <c r="I75" s="109"/>
      <c r="J75" s="109"/>
      <c r="K75" s="109"/>
      <c r="L75" s="109"/>
      <c r="M75" s="109"/>
      <c r="N75" s="109"/>
    </row>
    <row r="76" spans="1:14" x14ac:dyDescent="0.2">
      <c r="A76" s="109"/>
      <c r="B76" s="109"/>
      <c r="C76" s="109"/>
      <c r="D76" s="109"/>
      <c r="E76" s="109"/>
      <c r="F76" s="109"/>
      <c r="G76" s="109"/>
      <c r="H76" s="109"/>
      <c r="I76" s="109"/>
      <c r="J76" s="109"/>
      <c r="K76" s="109"/>
      <c r="L76" s="109"/>
      <c r="M76" s="109"/>
      <c r="N76" s="109"/>
    </row>
    <row r="77" spans="1:14" x14ac:dyDescent="0.2">
      <c r="A77" s="109"/>
      <c r="B77" s="109"/>
      <c r="C77" s="109"/>
      <c r="D77" s="109"/>
      <c r="E77" s="109"/>
      <c r="F77" s="109"/>
      <c r="G77" s="109"/>
      <c r="H77" s="109"/>
      <c r="I77" s="109"/>
      <c r="J77" s="109"/>
      <c r="K77" s="109"/>
      <c r="L77" s="109"/>
      <c r="M77" s="109"/>
      <c r="N77" s="109"/>
    </row>
    <row r="78" spans="1:14" x14ac:dyDescent="0.2">
      <c r="A78" s="109"/>
      <c r="B78" s="109"/>
      <c r="C78" s="109"/>
      <c r="D78" s="109"/>
      <c r="E78" s="109"/>
      <c r="F78" s="109"/>
      <c r="G78" s="109"/>
      <c r="H78" s="109"/>
      <c r="I78" s="109"/>
      <c r="J78" s="109"/>
      <c r="K78" s="109"/>
      <c r="L78" s="109"/>
      <c r="M78" s="109"/>
      <c r="N78" s="109"/>
    </row>
    <row r="79" spans="1:14" x14ac:dyDescent="0.2">
      <c r="A79" s="109"/>
      <c r="B79" s="109"/>
      <c r="C79" s="109"/>
      <c r="D79" s="109"/>
      <c r="E79" s="109"/>
      <c r="F79" s="109"/>
      <c r="G79" s="109"/>
      <c r="H79" s="109"/>
      <c r="I79" s="109"/>
      <c r="J79" s="109"/>
      <c r="K79" s="109"/>
      <c r="L79" s="109"/>
      <c r="M79" s="109"/>
      <c r="N79" s="109"/>
    </row>
    <row r="80" spans="1:14" x14ac:dyDescent="0.2">
      <c r="A80" s="109"/>
      <c r="B80" s="109"/>
      <c r="C80" s="109"/>
      <c r="D80" s="109"/>
      <c r="E80" s="109"/>
      <c r="F80" s="109"/>
      <c r="G80" s="109"/>
      <c r="H80" s="109"/>
      <c r="I80" s="109"/>
      <c r="J80" s="109"/>
      <c r="K80" s="109"/>
      <c r="L80" s="109"/>
      <c r="M80" s="109"/>
      <c r="N80" s="109"/>
    </row>
    <row r="81" spans="1:14" x14ac:dyDescent="0.2">
      <c r="A81" s="109"/>
      <c r="B81" s="109"/>
      <c r="C81" s="109"/>
      <c r="D81" s="109"/>
      <c r="E81" s="109"/>
      <c r="F81" s="109"/>
      <c r="G81" s="109"/>
      <c r="H81" s="109"/>
      <c r="I81" s="109"/>
      <c r="J81" s="109"/>
      <c r="K81" s="109"/>
      <c r="L81" s="109"/>
      <c r="M81" s="109"/>
      <c r="N81" s="109"/>
    </row>
    <row r="82" spans="1:14" x14ac:dyDescent="0.2">
      <c r="A82" s="109"/>
      <c r="B82" s="109"/>
      <c r="C82" s="109"/>
      <c r="D82" s="109"/>
      <c r="E82" s="109"/>
      <c r="F82" s="109"/>
      <c r="G82" s="109"/>
      <c r="H82" s="109"/>
      <c r="I82" s="109"/>
      <c r="J82" s="109"/>
      <c r="K82" s="109"/>
      <c r="L82" s="109"/>
      <c r="M82" s="109"/>
      <c r="N82" s="109"/>
    </row>
    <row r="83" spans="1:14" x14ac:dyDescent="0.2">
      <c r="A83" s="109"/>
      <c r="B83" s="109"/>
      <c r="C83" s="109"/>
      <c r="D83" s="109"/>
      <c r="E83" s="109"/>
      <c r="F83" s="109"/>
      <c r="G83" s="109"/>
      <c r="H83" s="109"/>
      <c r="I83" s="109"/>
      <c r="J83" s="109"/>
      <c r="K83" s="109"/>
      <c r="L83" s="109"/>
      <c r="M83" s="109"/>
      <c r="N83" s="109"/>
    </row>
    <row r="84" spans="1:14" x14ac:dyDescent="0.2">
      <c r="A84" s="109"/>
      <c r="B84" s="109"/>
      <c r="C84" s="109"/>
      <c r="D84" s="109"/>
      <c r="E84" s="109"/>
      <c r="F84" s="109"/>
      <c r="G84" s="109"/>
      <c r="H84" s="109"/>
      <c r="I84" s="109"/>
      <c r="J84" s="109"/>
      <c r="K84" s="109"/>
      <c r="L84" s="109"/>
      <c r="M84" s="109"/>
      <c r="N84" s="109"/>
    </row>
    <row r="85" spans="1:14" x14ac:dyDescent="0.2">
      <c r="A85" s="109"/>
      <c r="B85" s="109"/>
      <c r="C85" s="109"/>
      <c r="D85" s="109"/>
      <c r="E85" s="109"/>
      <c r="F85" s="109"/>
      <c r="G85" s="109"/>
      <c r="H85" s="109"/>
      <c r="I85" s="109"/>
      <c r="J85" s="109"/>
      <c r="K85" s="109"/>
      <c r="L85" s="109"/>
      <c r="M85" s="109"/>
      <c r="N85" s="109"/>
    </row>
    <row r="86" spans="1:14" x14ac:dyDescent="0.2">
      <c r="A86" s="109"/>
      <c r="B86" s="109"/>
      <c r="C86" s="109"/>
      <c r="D86" s="109"/>
      <c r="E86" s="109"/>
      <c r="F86" s="109"/>
      <c r="G86" s="109"/>
      <c r="H86" s="109"/>
      <c r="I86" s="109"/>
      <c r="J86" s="109"/>
      <c r="K86" s="109"/>
      <c r="L86" s="109"/>
      <c r="M86" s="109"/>
      <c r="N86" s="109"/>
    </row>
    <row r="87" spans="1:14" x14ac:dyDescent="0.2">
      <c r="A87" s="109"/>
      <c r="B87" s="109"/>
      <c r="C87" s="109"/>
      <c r="D87" s="109"/>
      <c r="E87" s="109"/>
      <c r="F87" s="109"/>
      <c r="G87" s="109"/>
      <c r="H87" s="109"/>
      <c r="I87" s="109"/>
      <c r="J87" s="109"/>
      <c r="K87" s="109"/>
      <c r="L87" s="109"/>
      <c r="M87" s="109"/>
      <c r="N87" s="109"/>
    </row>
    <row r="88" spans="1:14" x14ac:dyDescent="0.2">
      <c r="A88" s="109"/>
      <c r="B88" s="109"/>
      <c r="C88" s="109"/>
      <c r="D88" s="109"/>
      <c r="E88" s="109"/>
      <c r="F88" s="109"/>
      <c r="G88" s="109"/>
      <c r="H88" s="109"/>
      <c r="I88" s="109"/>
      <c r="J88" s="109"/>
      <c r="K88" s="109"/>
      <c r="L88" s="109"/>
      <c r="M88" s="109"/>
      <c r="N88" s="109"/>
    </row>
    <row r="89" spans="1:14" x14ac:dyDescent="0.2">
      <c r="A89" s="109"/>
      <c r="B89" s="109"/>
      <c r="C89" s="109"/>
      <c r="D89" s="109"/>
      <c r="E89" s="109"/>
      <c r="F89" s="109"/>
      <c r="G89" s="109"/>
      <c r="H89" s="109"/>
      <c r="I89" s="109"/>
      <c r="J89" s="109"/>
      <c r="K89" s="109"/>
      <c r="L89" s="109"/>
      <c r="M89" s="109"/>
      <c r="N89" s="109"/>
    </row>
    <row r="90" spans="1:14" x14ac:dyDescent="0.2">
      <c r="A90" s="109"/>
      <c r="B90" s="109"/>
      <c r="C90" s="109"/>
      <c r="D90" s="109"/>
      <c r="E90" s="109"/>
      <c r="F90" s="109"/>
      <c r="G90" s="109"/>
      <c r="H90" s="109"/>
      <c r="I90" s="109"/>
      <c r="J90" s="109"/>
      <c r="K90" s="109"/>
      <c r="L90" s="109"/>
      <c r="M90" s="109"/>
      <c r="N90" s="109"/>
    </row>
    <row r="91" spans="1:14" x14ac:dyDescent="0.2">
      <c r="A91" s="109"/>
      <c r="B91" s="109"/>
      <c r="C91" s="109"/>
      <c r="D91" s="109"/>
      <c r="E91" s="109"/>
      <c r="F91" s="109"/>
      <c r="G91" s="109"/>
      <c r="H91" s="109"/>
      <c r="I91" s="109"/>
      <c r="J91" s="109"/>
      <c r="K91" s="109"/>
      <c r="L91" s="109"/>
      <c r="M91" s="109"/>
      <c r="N91" s="109"/>
    </row>
    <row r="92" spans="1:14" x14ac:dyDescent="0.2">
      <c r="A92" s="109"/>
      <c r="B92" s="109"/>
      <c r="C92" s="109"/>
      <c r="D92" s="109"/>
      <c r="E92" s="109"/>
      <c r="F92" s="109"/>
      <c r="G92" s="109"/>
      <c r="H92" s="109"/>
      <c r="I92" s="109"/>
      <c r="J92" s="109"/>
      <c r="K92" s="109"/>
      <c r="L92" s="109"/>
      <c r="M92" s="109"/>
      <c r="N92" s="109"/>
    </row>
    <row r="93" spans="1:14" x14ac:dyDescent="0.2">
      <c r="A93" s="109"/>
      <c r="B93" s="109"/>
      <c r="C93" s="109"/>
      <c r="D93" s="109"/>
      <c r="E93" s="109"/>
      <c r="F93" s="109"/>
      <c r="G93" s="109"/>
      <c r="H93" s="109"/>
      <c r="I93" s="109"/>
      <c r="J93" s="109"/>
      <c r="K93" s="109"/>
      <c r="L93" s="109"/>
      <c r="M93" s="109"/>
      <c r="N93" s="109"/>
    </row>
    <row r="94" spans="1:14" x14ac:dyDescent="0.2">
      <c r="A94" s="109"/>
      <c r="B94" s="109"/>
      <c r="C94" s="109"/>
      <c r="D94" s="109"/>
      <c r="E94" s="109"/>
      <c r="F94" s="109"/>
      <c r="G94" s="109"/>
      <c r="H94" s="109"/>
      <c r="I94" s="109"/>
      <c r="J94" s="109"/>
      <c r="K94" s="109"/>
      <c r="L94" s="109"/>
      <c r="M94" s="109"/>
      <c r="N94" s="109"/>
    </row>
    <row r="95" spans="1:14" x14ac:dyDescent="0.2">
      <c r="A95" s="109"/>
      <c r="B95" s="109"/>
      <c r="C95" s="109"/>
      <c r="D95" s="109"/>
      <c r="E95" s="109"/>
      <c r="F95" s="109"/>
      <c r="G95" s="109"/>
      <c r="H95" s="109"/>
      <c r="I95" s="109"/>
      <c r="J95" s="109"/>
      <c r="K95" s="109"/>
      <c r="L95" s="109"/>
      <c r="M95" s="109"/>
      <c r="N95" s="109"/>
    </row>
    <row r="96" spans="1:14" x14ac:dyDescent="0.2">
      <c r="A96" s="109"/>
      <c r="B96" s="109"/>
      <c r="C96" s="109"/>
      <c r="D96" s="109"/>
      <c r="E96" s="109"/>
      <c r="F96" s="109"/>
      <c r="G96" s="109"/>
      <c r="H96" s="109"/>
      <c r="I96" s="109"/>
      <c r="J96" s="109"/>
      <c r="K96" s="109"/>
      <c r="L96" s="109"/>
      <c r="M96" s="109"/>
      <c r="N96" s="109"/>
    </row>
    <row r="97" spans="1:14" x14ac:dyDescent="0.2">
      <c r="A97" s="109"/>
      <c r="B97" s="109"/>
      <c r="C97" s="109"/>
      <c r="D97" s="109"/>
      <c r="E97" s="109"/>
      <c r="F97" s="109"/>
      <c r="G97" s="109"/>
      <c r="H97" s="109"/>
      <c r="I97" s="109"/>
      <c r="J97" s="109"/>
      <c r="K97" s="109"/>
      <c r="L97" s="109"/>
      <c r="M97" s="109"/>
      <c r="N97" s="109"/>
    </row>
    <row r="98" spans="1:14" x14ac:dyDescent="0.2">
      <c r="A98" s="109"/>
      <c r="B98" s="109"/>
      <c r="C98" s="109"/>
      <c r="D98" s="109"/>
      <c r="E98" s="109"/>
      <c r="F98" s="109"/>
      <c r="G98" s="109"/>
      <c r="H98" s="109"/>
      <c r="I98" s="109"/>
      <c r="J98" s="109"/>
      <c r="K98" s="109"/>
      <c r="L98" s="109"/>
      <c r="M98" s="109"/>
      <c r="N98" s="109"/>
    </row>
    <row r="99" spans="1:14" x14ac:dyDescent="0.2">
      <c r="A99" s="109"/>
      <c r="B99" s="109"/>
      <c r="C99" s="109"/>
      <c r="D99" s="109"/>
      <c r="E99" s="109"/>
      <c r="F99" s="109"/>
      <c r="G99" s="109"/>
      <c r="H99" s="109"/>
      <c r="I99" s="109"/>
      <c r="J99" s="109"/>
      <c r="K99" s="109"/>
      <c r="L99" s="109"/>
      <c r="M99" s="109"/>
      <c r="N99" s="109"/>
    </row>
    <row r="100" spans="1:14" x14ac:dyDescent="0.2">
      <c r="A100" s="109"/>
      <c r="B100" s="109"/>
      <c r="C100" s="109"/>
      <c r="D100" s="109"/>
      <c r="E100" s="109"/>
      <c r="F100" s="109"/>
      <c r="G100" s="109"/>
      <c r="H100" s="109"/>
      <c r="I100" s="109"/>
      <c r="J100" s="109"/>
      <c r="K100" s="109"/>
      <c r="L100" s="109"/>
      <c r="M100" s="109"/>
      <c r="N100" s="109"/>
    </row>
    <row r="101" spans="1:14" x14ac:dyDescent="0.2">
      <c r="A101" s="109"/>
      <c r="B101" s="109"/>
      <c r="C101" s="109"/>
      <c r="D101" s="109"/>
      <c r="E101" s="109"/>
      <c r="F101" s="109"/>
      <c r="G101" s="109"/>
      <c r="H101" s="109"/>
      <c r="I101" s="109"/>
      <c r="J101" s="109"/>
      <c r="K101" s="109"/>
      <c r="L101" s="109"/>
      <c r="M101" s="109"/>
      <c r="N101" s="109"/>
    </row>
    <row r="102" spans="1:14" x14ac:dyDescent="0.2">
      <c r="A102" s="109"/>
      <c r="B102" s="109"/>
      <c r="C102" s="109"/>
      <c r="D102" s="109"/>
      <c r="E102" s="109"/>
      <c r="F102" s="109"/>
      <c r="G102" s="109"/>
      <c r="H102" s="109"/>
      <c r="I102" s="109"/>
      <c r="J102" s="109"/>
      <c r="K102" s="109"/>
      <c r="L102" s="109"/>
      <c r="M102" s="109"/>
      <c r="N102" s="109"/>
    </row>
    <row r="103" spans="1:14" x14ac:dyDescent="0.2">
      <c r="A103" s="109"/>
      <c r="B103" s="109"/>
      <c r="C103" s="109"/>
      <c r="D103" s="109"/>
      <c r="E103" s="109"/>
      <c r="F103" s="109"/>
      <c r="G103" s="109"/>
      <c r="H103" s="109"/>
      <c r="I103" s="109"/>
      <c r="J103" s="109"/>
      <c r="K103" s="109"/>
      <c r="L103" s="109"/>
      <c r="M103" s="109"/>
      <c r="N103" s="109"/>
    </row>
    <row r="104" spans="1:14" x14ac:dyDescent="0.2">
      <c r="A104" s="109"/>
      <c r="B104" s="109"/>
      <c r="C104" s="109"/>
      <c r="D104" s="109"/>
      <c r="E104" s="109"/>
      <c r="F104" s="109"/>
      <c r="G104" s="109"/>
      <c r="H104" s="109"/>
      <c r="I104" s="109"/>
      <c r="J104" s="109"/>
      <c r="K104" s="109"/>
      <c r="L104" s="109"/>
      <c r="M104" s="109"/>
      <c r="N104" s="109"/>
    </row>
    <row r="105" spans="1:14" x14ac:dyDescent="0.2">
      <c r="A105" s="109"/>
      <c r="B105" s="109"/>
      <c r="C105" s="109"/>
      <c r="D105" s="109"/>
      <c r="E105" s="109"/>
      <c r="F105" s="109"/>
      <c r="G105" s="109"/>
      <c r="H105" s="109"/>
      <c r="I105" s="109"/>
      <c r="J105" s="109"/>
      <c r="K105" s="109"/>
      <c r="L105" s="109"/>
      <c r="M105" s="109"/>
      <c r="N105" s="109"/>
    </row>
    <row r="106" spans="1:14" x14ac:dyDescent="0.2">
      <c r="A106" s="109"/>
      <c r="B106" s="109"/>
      <c r="C106" s="109"/>
      <c r="D106" s="109"/>
      <c r="E106" s="109"/>
      <c r="F106" s="109"/>
      <c r="G106" s="109"/>
      <c r="H106" s="109"/>
      <c r="I106" s="109"/>
      <c r="J106" s="109"/>
      <c r="K106" s="109"/>
      <c r="L106" s="109"/>
      <c r="M106" s="109"/>
      <c r="N106" s="109"/>
    </row>
    <row r="107" spans="1:14" x14ac:dyDescent="0.2">
      <c r="A107" s="109"/>
      <c r="B107" s="109"/>
      <c r="C107" s="109"/>
      <c r="D107" s="109"/>
      <c r="E107" s="109"/>
      <c r="F107" s="109"/>
      <c r="G107" s="109"/>
      <c r="H107" s="109"/>
      <c r="I107" s="109"/>
      <c r="J107" s="109"/>
      <c r="K107" s="109"/>
      <c r="L107" s="109"/>
      <c r="M107" s="109"/>
      <c r="N107" s="109"/>
    </row>
    <row r="108" spans="1:14" x14ac:dyDescent="0.2">
      <c r="A108" s="109"/>
      <c r="B108" s="109"/>
      <c r="C108" s="109"/>
      <c r="D108" s="109"/>
      <c r="E108" s="109"/>
      <c r="F108" s="109"/>
      <c r="G108" s="109"/>
      <c r="H108" s="109"/>
      <c r="I108" s="109"/>
      <c r="J108" s="109"/>
      <c r="K108" s="109"/>
      <c r="L108" s="109"/>
      <c r="M108" s="109"/>
      <c r="N108" s="109"/>
    </row>
    <row r="109" spans="1:14" x14ac:dyDescent="0.2">
      <c r="A109" s="109"/>
      <c r="B109" s="109"/>
      <c r="C109" s="109"/>
      <c r="D109" s="109"/>
      <c r="E109" s="109"/>
      <c r="F109" s="109"/>
      <c r="G109" s="109"/>
      <c r="H109" s="109"/>
      <c r="I109" s="109"/>
      <c r="J109" s="109"/>
      <c r="K109" s="109"/>
      <c r="L109" s="109"/>
      <c r="M109" s="109"/>
      <c r="N109" s="109"/>
    </row>
    <row r="110" spans="1:14" x14ac:dyDescent="0.2">
      <c r="A110" s="109"/>
      <c r="B110" s="109"/>
      <c r="C110" s="109"/>
      <c r="D110" s="109"/>
      <c r="E110" s="109"/>
      <c r="F110" s="109"/>
      <c r="G110" s="109"/>
      <c r="H110" s="109"/>
      <c r="I110" s="109"/>
      <c r="J110" s="109"/>
      <c r="K110" s="109"/>
      <c r="L110" s="109"/>
      <c r="M110" s="109"/>
      <c r="N110" s="109"/>
    </row>
    <row r="111" spans="1:14" x14ac:dyDescent="0.2">
      <c r="A111" s="109"/>
      <c r="B111" s="109"/>
      <c r="C111" s="109"/>
      <c r="D111" s="109"/>
      <c r="E111" s="109"/>
      <c r="F111" s="109"/>
      <c r="G111" s="109"/>
      <c r="H111" s="109"/>
      <c r="I111" s="109"/>
      <c r="J111" s="109"/>
      <c r="K111" s="109"/>
      <c r="L111" s="109"/>
      <c r="M111" s="109"/>
      <c r="N111" s="109"/>
    </row>
    <row r="112" spans="1:14" x14ac:dyDescent="0.2">
      <c r="A112" s="109"/>
      <c r="B112" s="109"/>
      <c r="C112" s="109"/>
      <c r="D112" s="109"/>
      <c r="E112" s="109"/>
      <c r="F112" s="109"/>
      <c r="G112" s="109"/>
      <c r="H112" s="109"/>
      <c r="I112" s="109"/>
      <c r="J112" s="109"/>
      <c r="K112" s="109"/>
      <c r="L112" s="109"/>
      <c r="M112" s="109"/>
      <c r="N112" s="109"/>
    </row>
    <row r="113" spans="1:14" x14ac:dyDescent="0.2">
      <c r="A113" s="109"/>
      <c r="B113" s="109"/>
      <c r="C113" s="109"/>
      <c r="D113" s="109"/>
      <c r="E113" s="109"/>
      <c r="F113" s="109"/>
      <c r="G113" s="109"/>
      <c r="H113" s="109"/>
      <c r="I113" s="109"/>
      <c r="J113" s="109"/>
      <c r="K113" s="109"/>
      <c r="L113" s="109"/>
      <c r="M113" s="109"/>
      <c r="N113" s="109"/>
    </row>
    <row r="114" spans="1:14" x14ac:dyDescent="0.2">
      <c r="A114" s="109"/>
      <c r="B114" s="109"/>
      <c r="C114" s="109"/>
      <c r="D114" s="109"/>
      <c r="E114" s="109"/>
      <c r="F114" s="109"/>
      <c r="G114" s="109"/>
      <c r="H114" s="109"/>
      <c r="I114" s="109"/>
      <c r="J114" s="109"/>
      <c r="K114" s="109"/>
      <c r="L114" s="109"/>
      <c r="M114" s="109"/>
      <c r="N114" s="109"/>
    </row>
    <row r="115" spans="1:14" x14ac:dyDescent="0.2">
      <c r="A115" s="109"/>
      <c r="B115" s="109"/>
      <c r="C115" s="109"/>
      <c r="D115" s="109"/>
      <c r="E115" s="109"/>
      <c r="F115" s="109"/>
      <c r="G115" s="109"/>
      <c r="H115" s="109"/>
      <c r="I115" s="109"/>
      <c r="J115" s="109"/>
      <c r="K115" s="109"/>
      <c r="L115" s="109"/>
      <c r="M115" s="109"/>
      <c r="N115" s="109"/>
    </row>
    <row r="116" spans="1:14" x14ac:dyDescent="0.2">
      <c r="A116" s="109"/>
      <c r="B116" s="109"/>
      <c r="C116" s="109"/>
      <c r="D116" s="109"/>
      <c r="E116" s="109"/>
      <c r="F116" s="109"/>
      <c r="G116" s="109"/>
      <c r="H116" s="109"/>
      <c r="I116" s="109"/>
      <c r="J116" s="109"/>
      <c r="K116" s="109"/>
      <c r="L116" s="109"/>
      <c r="M116" s="109"/>
      <c r="N116" s="109"/>
    </row>
    <row r="117" spans="1:14" x14ac:dyDescent="0.2">
      <c r="A117" s="109"/>
      <c r="B117" s="109"/>
      <c r="C117" s="109"/>
      <c r="D117" s="109"/>
      <c r="E117" s="109"/>
      <c r="F117" s="109"/>
      <c r="G117" s="109"/>
      <c r="H117" s="109"/>
      <c r="I117" s="109"/>
      <c r="J117" s="109"/>
      <c r="K117" s="109"/>
      <c r="L117" s="109"/>
      <c r="M117" s="109"/>
      <c r="N117" s="109"/>
    </row>
    <row r="118" spans="1:14" x14ac:dyDescent="0.2">
      <c r="A118" s="109"/>
      <c r="B118" s="109"/>
      <c r="C118" s="109"/>
      <c r="D118" s="109"/>
      <c r="E118" s="109"/>
      <c r="F118" s="109"/>
      <c r="G118" s="109"/>
      <c r="H118" s="109"/>
      <c r="I118" s="109"/>
      <c r="J118" s="109"/>
      <c r="K118" s="109"/>
      <c r="L118" s="109"/>
      <c r="M118" s="109"/>
      <c r="N118" s="109"/>
    </row>
    <row r="119" spans="1:14" x14ac:dyDescent="0.2">
      <c r="A119" s="109"/>
      <c r="B119" s="109"/>
      <c r="C119" s="109"/>
      <c r="D119" s="109"/>
      <c r="E119" s="109"/>
      <c r="F119" s="109"/>
      <c r="G119" s="109"/>
      <c r="H119" s="109"/>
      <c r="I119" s="109"/>
      <c r="J119" s="109"/>
      <c r="K119" s="109"/>
      <c r="L119" s="109"/>
      <c r="M119" s="109"/>
      <c r="N119" s="109"/>
    </row>
    <row r="120" spans="1:14" x14ac:dyDescent="0.2">
      <c r="A120" s="109"/>
      <c r="B120" s="109"/>
      <c r="C120" s="109"/>
      <c r="D120" s="109"/>
      <c r="E120" s="109"/>
      <c r="F120" s="109"/>
      <c r="G120" s="109"/>
      <c r="H120" s="109"/>
      <c r="I120" s="109"/>
      <c r="J120" s="109"/>
      <c r="K120" s="109"/>
      <c r="L120" s="109"/>
      <c r="M120" s="109"/>
      <c r="N120" s="109"/>
    </row>
    <row r="121" spans="1:14" x14ac:dyDescent="0.2">
      <c r="A121" s="109"/>
      <c r="B121" s="109"/>
      <c r="C121" s="109"/>
      <c r="D121" s="109"/>
      <c r="E121" s="109"/>
      <c r="F121" s="109"/>
      <c r="G121" s="109"/>
      <c r="H121" s="109"/>
      <c r="I121" s="109"/>
      <c r="J121" s="109"/>
      <c r="K121" s="109"/>
      <c r="L121" s="109"/>
      <c r="M121" s="109"/>
      <c r="N121" s="109"/>
    </row>
    <row r="122" spans="1:14" x14ac:dyDescent="0.2">
      <c r="A122" s="109"/>
      <c r="B122" s="109"/>
      <c r="C122" s="109"/>
      <c r="D122" s="109"/>
      <c r="E122" s="109"/>
      <c r="F122" s="109"/>
      <c r="G122" s="109"/>
      <c r="H122" s="109"/>
      <c r="I122" s="109"/>
      <c r="J122" s="109"/>
      <c r="K122" s="109"/>
      <c r="L122" s="109"/>
      <c r="M122" s="109"/>
      <c r="N122" s="109"/>
    </row>
    <row r="123" spans="1:14" x14ac:dyDescent="0.2">
      <c r="A123" s="109"/>
      <c r="B123" s="109"/>
      <c r="C123" s="109"/>
      <c r="D123" s="109"/>
      <c r="E123" s="109"/>
      <c r="F123" s="109"/>
      <c r="G123" s="109"/>
      <c r="H123" s="109"/>
      <c r="I123" s="109"/>
      <c r="J123" s="109"/>
      <c r="K123" s="109"/>
      <c r="L123" s="109"/>
      <c r="M123" s="109"/>
      <c r="N123" s="109"/>
    </row>
    <row r="124" spans="1:14" x14ac:dyDescent="0.2">
      <c r="A124" s="109"/>
      <c r="B124" s="109"/>
      <c r="C124" s="109"/>
      <c r="D124" s="109"/>
      <c r="E124" s="109"/>
      <c r="F124" s="109"/>
      <c r="G124" s="109"/>
      <c r="H124" s="109"/>
      <c r="I124" s="109"/>
      <c r="J124" s="109"/>
      <c r="K124" s="109"/>
      <c r="L124" s="109"/>
      <c r="M124" s="109"/>
      <c r="N124" s="109"/>
    </row>
    <row r="125" spans="1:14" x14ac:dyDescent="0.2">
      <c r="A125" s="109"/>
      <c r="B125" s="109"/>
      <c r="C125" s="109"/>
      <c r="D125" s="109"/>
      <c r="E125" s="109"/>
      <c r="F125" s="109"/>
      <c r="G125" s="109"/>
      <c r="H125" s="109"/>
      <c r="I125" s="109"/>
      <c r="J125" s="109"/>
      <c r="K125" s="109"/>
      <c r="L125" s="109"/>
      <c r="M125" s="109"/>
      <c r="N125" s="109"/>
    </row>
    <row r="126" spans="1:14" x14ac:dyDescent="0.2">
      <c r="A126" s="109"/>
      <c r="B126" s="109"/>
      <c r="C126" s="109"/>
      <c r="D126" s="109"/>
      <c r="E126" s="109"/>
      <c r="F126" s="109"/>
      <c r="G126" s="109"/>
      <c r="H126" s="109"/>
      <c r="I126" s="109"/>
      <c r="J126" s="109"/>
      <c r="K126" s="109"/>
      <c r="L126" s="109"/>
      <c r="M126" s="109"/>
      <c r="N126" s="109"/>
    </row>
    <row r="127" spans="1:14" x14ac:dyDescent="0.2">
      <c r="A127" s="109"/>
      <c r="B127" s="109"/>
      <c r="C127" s="109"/>
      <c r="D127" s="109"/>
      <c r="E127" s="109"/>
      <c r="F127" s="109"/>
      <c r="G127" s="109"/>
      <c r="H127" s="109"/>
      <c r="I127" s="109"/>
      <c r="J127" s="109"/>
      <c r="K127" s="109"/>
      <c r="L127" s="109"/>
      <c r="M127" s="109"/>
      <c r="N127" s="109"/>
    </row>
    <row r="128" spans="1:14" x14ac:dyDescent="0.2">
      <c r="A128" s="109"/>
      <c r="B128" s="109"/>
      <c r="C128" s="109"/>
      <c r="D128" s="109"/>
      <c r="E128" s="109"/>
      <c r="F128" s="109"/>
      <c r="G128" s="109"/>
      <c r="H128" s="109"/>
      <c r="I128" s="109"/>
      <c r="J128" s="109"/>
      <c r="K128" s="109"/>
      <c r="L128" s="109"/>
      <c r="M128" s="109"/>
      <c r="N128" s="109"/>
    </row>
    <row r="129" spans="1:14" x14ac:dyDescent="0.2">
      <c r="A129" s="109"/>
      <c r="B129" s="109"/>
      <c r="C129" s="109"/>
      <c r="D129" s="109"/>
      <c r="E129" s="109"/>
      <c r="F129" s="109"/>
      <c r="G129" s="109"/>
      <c r="H129" s="109"/>
      <c r="I129" s="109"/>
      <c r="J129" s="109"/>
      <c r="K129" s="109"/>
      <c r="L129" s="109"/>
      <c r="M129" s="109"/>
      <c r="N129" s="109"/>
    </row>
    <row r="130" spans="1:14" x14ac:dyDescent="0.2">
      <c r="A130" s="109"/>
      <c r="B130" s="109"/>
      <c r="C130" s="109"/>
      <c r="D130" s="109"/>
      <c r="E130" s="109"/>
      <c r="F130" s="109"/>
      <c r="G130" s="109"/>
      <c r="H130" s="109"/>
      <c r="I130" s="109"/>
      <c r="J130" s="109"/>
      <c r="K130" s="109"/>
      <c r="L130" s="109"/>
      <c r="M130" s="109"/>
      <c r="N130" s="109"/>
    </row>
    <row r="131" spans="1:14" x14ac:dyDescent="0.2">
      <c r="A131" s="109"/>
      <c r="B131" s="109"/>
      <c r="C131" s="109"/>
      <c r="D131" s="109"/>
      <c r="E131" s="109"/>
      <c r="F131" s="109"/>
      <c r="G131" s="109"/>
      <c r="H131" s="109"/>
      <c r="I131" s="109"/>
      <c r="J131" s="109"/>
      <c r="K131" s="109"/>
      <c r="L131" s="109"/>
      <c r="M131" s="109"/>
      <c r="N131" s="109"/>
    </row>
    <row r="132" spans="1:14" x14ac:dyDescent="0.2">
      <c r="A132" s="109"/>
      <c r="B132" s="109"/>
      <c r="C132" s="109"/>
      <c r="D132" s="109"/>
      <c r="E132" s="109"/>
      <c r="F132" s="109"/>
      <c r="G132" s="109"/>
      <c r="H132" s="109"/>
      <c r="I132" s="109"/>
      <c r="J132" s="109"/>
      <c r="K132" s="109"/>
      <c r="L132" s="109"/>
      <c r="M132" s="109"/>
      <c r="N132" s="109"/>
    </row>
    <row r="133" spans="1:14" x14ac:dyDescent="0.2">
      <c r="A133" s="109"/>
      <c r="B133" s="109"/>
      <c r="C133" s="109"/>
      <c r="D133" s="109"/>
      <c r="E133" s="109"/>
      <c r="F133" s="109"/>
      <c r="G133" s="109"/>
      <c r="H133" s="109"/>
      <c r="I133" s="109"/>
      <c r="J133" s="109"/>
      <c r="K133" s="109"/>
      <c r="L133" s="109"/>
      <c r="M133" s="109"/>
      <c r="N133" s="109"/>
    </row>
    <row r="134" spans="1:14" x14ac:dyDescent="0.2">
      <c r="A134" s="109"/>
      <c r="B134" s="109"/>
      <c r="C134" s="109"/>
      <c r="D134" s="109"/>
      <c r="E134" s="109"/>
      <c r="F134" s="109"/>
      <c r="G134" s="109"/>
      <c r="H134" s="109"/>
      <c r="I134" s="109"/>
      <c r="J134" s="109"/>
      <c r="K134" s="109"/>
      <c r="L134" s="109"/>
      <c r="M134" s="109"/>
      <c r="N134" s="109"/>
    </row>
    <row r="135" spans="1:14" x14ac:dyDescent="0.2">
      <c r="A135" s="109"/>
      <c r="B135" s="109"/>
      <c r="C135" s="109"/>
      <c r="D135" s="109"/>
      <c r="E135" s="109"/>
      <c r="F135" s="109"/>
      <c r="G135" s="109"/>
      <c r="H135" s="109"/>
      <c r="I135" s="109"/>
      <c r="J135" s="109"/>
      <c r="K135" s="109"/>
      <c r="L135" s="109"/>
      <c r="M135" s="109"/>
      <c r="N135" s="109"/>
    </row>
    <row r="136" spans="1:14" x14ac:dyDescent="0.2">
      <c r="A136" s="109"/>
      <c r="B136" s="109"/>
      <c r="C136" s="109"/>
      <c r="D136" s="109"/>
      <c r="E136" s="109"/>
      <c r="F136" s="109"/>
      <c r="G136" s="109"/>
      <c r="H136" s="109"/>
      <c r="I136" s="109"/>
      <c r="J136" s="109"/>
      <c r="K136" s="109"/>
      <c r="L136" s="109"/>
      <c r="M136" s="109"/>
      <c r="N136" s="109"/>
    </row>
    <row r="137" spans="1:14" x14ac:dyDescent="0.2">
      <c r="A137" s="109"/>
      <c r="B137" s="109"/>
      <c r="C137" s="109"/>
      <c r="D137" s="109"/>
      <c r="E137" s="109"/>
      <c r="F137" s="109"/>
      <c r="G137" s="109"/>
      <c r="H137" s="109"/>
      <c r="I137" s="109"/>
      <c r="J137" s="109"/>
      <c r="K137" s="109"/>
      <c r="L137" s="109"/>
      <c r="M137" s="109"/>
      <c r="N137" s="109"/>
    </row>
    <row r="138" spans="1:14" x14ac:dyDescent="0.2">
      <c r="A138" s="109"/>
      <c r="B138" s="109"/>
      <c r="C138" s="109"/>
      <c r="D138" s="109"/>
      <c r="E138" s="109"/>
      <c r="F138" s="109"/>
      <c r="G138" s="109"/>
      <c r="H138" s="109"/>
      <c r="I138" s="109"/>
      <c r="J138" s="109"/>
      <c r="K138" s="109"/>
      <c r="L138" s="109"/>
      <c r="M138" s="109"/>
      <c r="N138" s="109"/>
    </row>
    <row r="139" spans="1:14" x14ac:dyDescent="0.2">
      <c r="A139" s="109"/>
      <c r="B139" s="109"/>
      <c r="C139" s="109"/>
      <c r="D139" s="109"/>
      <c r="E139" s="109"/>
      <c r="F139" s="109"/>
      <c r="G139" s="109"/>
      <c r="H139" s="109"/>
      <c r="I139" s="109"/>
      <c r="J139" s="109"/>
      <c r="K139" s="109"/>
      <c r="L139" s="109"/>
      <c r="M139" s="109"/>
      <c r="N139" s="109"/>
    </row>
    <row r="140" spans="1:14" x14ac:dyDescent="0.2">
      <c r="A140" s="109"/>
      <c r="B140" s="109"/>
      <c r="C140" s="109"/>
      <c r="D140" s="109"/>
      <c r="E140" s="109"/>
      <c r="F140" s="109"/>
      <c r="G140" s="109"/>
      <c r="H140" s="109"/>
      <c r="I140" s="109"/>
      <c r="J140" s="109"/>
      <c r="K140" s="109"/>
      <c r="L140" s="109"/>
      <c r="M140" s="109"/>
      <c r="N140" s="109"/>
    </row>
    <row r="141" spans="1:14" x14ac:dyDescent="0.2">
      <c r="A141" s="109"/>
      <c r="B141" s="109"/>
      <c r="C141" s="109"/>
      <c r="D141" s="109"/>
      <c r="E141" s="109"/>
      <c r="F141" s="109"/>
      <c r="G141" s="109"/>
      <c r="H141" s="109"/>
      <c r="I141" s="109"/>
      <c r="J141" s="109"/>
      <c r="K141" s="109"/>
      <c r="L141" s="109"/>
      <c r="M141" s="109"/>
      <c r="N141" s="109"/>
    </row>
    <row r="142" spans="1:14" x14ac:dyDescent="0.2">
      <c r="A142" s="109"/>
      <c r="B142" s="109"/>
      <c r="C142" s="109"/>
      <c r="D142" s="109"/>
      <c r="E142" s="109"/>
      <c r="F142" s="109"/>
      <c r="G142" s="109"/>
      <c r="H142" s="109"/>
      <c r="I142" s="109"/>
      <c r="J142" s="109"/>
      <c r="K142" s="109"/>
      <c r="L142" s="109"/>
      <c r="M142" s="109"/>
      <c r="N142" s="109"/>
    </row>
    <row r="143" spans="1:14" x14ac:dyDescent="0.2">
      <c r="A143" s="109"/>
      <c r="B143" s="109"/>
      <c r="C143" s="109"/>
      <c r="D143" s="109"/>
      <c r="E143" s="109"/>
      <c r="F143" s="109"/>
      <c r="G143" s="109"/>
      <c r="H143" s="109"/>
      <c r="I143" s="109"/>
      <c r="J143" s="109"/>
      <c r="K143" s="109"/>
      <c r="L143" s="109"/>
      <c r="M143" s="109"/>
      <c r="N143" s="109"/>
    </row>
    <row r="144" spans="1:14" x14ac:dyDescent="0.2">
      <c r="A144" s="109"/>
      <c r="B144" s="109"/>
      <c r="C144" s="109"/>
      <c r="D144" s="109"/>
      <c r="E144" s="109"/>
      <c r="F144" s="109"/>
      <c r="G144" s="109"/>
      <c r="H144" s="109"/>
      <c r="I144" s="109"/>
      <c r="J144" s="109"/>
      <c r="K144" s="109"/>
      <c r="L144" s="109"/>
      <c r="M144" s="109"/>
      <c r="N144" s="109"/>
    </row>
    <row r="145" spans="1:14" x14ac:dyDescent="0.2">
      <c r="A145" s="109"/>
      <c r="B145" s="109"/>
      <c r="C145" s="109"/>
      <c r="D145" s="109"/>
      <c r="E145" s="109"/>
      <c r="F145" s="109"/>
      <c r="G145" s="109"/>
      <c r="H145" s="109"/>
      <c r="I145" s="109"/>
      <c r="J145" s="109"/>
      <c r="K145" s="109"/>
      <c r="L145" s="109"/>
      <c r="M145" s="109"/>
      <c r="N145" s="109"/>
    </row>
    <row r="146" spans="1:14" x14ac:dyDescent="0.2">
      <c r="A146" s="109"/>
      <c r="B146" s="109"/>
      <c r="C146" s="109"/>
      <c r="D146" s="109"/>
      <c r="E146" s="109"/>
      <c r="F146" s="109"/>
      <c r="G146" s="109"/>
      <c r="H146" s="109"/>
      <c r="I146" s="109"/>
      <c r="J146" s="109"/>
      <c r="K146" s="109"/>
      <c r="L146" s="109"/>
      <c r="M146" s="109"/>
      <c r="N146" s="109"/>
    </row>
    <row r="147" spans="1:14" x14ac:dyDescent="0.2">
      <c r="A147" s="109"/>
      <c r="B147" s="109"/>
      <c r="C147" s="109"/>
      <c r="D147" s="109"/>
      <c r="E147" s="109"/>
      <c r="F147" s="109"/>
      <c r="G147" s="109"/>
      <c r="H147" s="109"/>
      <c r="I147" s="109"/>
      <c r="J147" s="109"/>
      <c r="K147" s="109"/>
      <c r="L147" s="109"/>
      <c r="M147" s="109"/>
      <c r="N147" s="109"/>
    </row>
    <row r="148" spans="1:14" x14ac:dyDescent="0.2">
      <c r="A148" s="109"/>
      <c r="B148" s="109"/>
      <c r="C148" s="109"/>
      <c r="D148" s="109"/>
      <c r="E148" s="109"/>
      <c r="F148" s="109"/>
      <c r="G148" s="109"/>
      <c r="H148" s="109"/>
      <c r="I148" s="109"/>
      <c r="J148" s="109"/>
      <c r="K148" s="109"/>
      <c r="L148" s="109"/>
      <c r="M148" s="109"/>
      <c r="N148" s="109"/>
    </row>
    <row r="149" spans="1:14" x14ac:dyDescent="0.2">
      <c r="A149" s="109"/>
      <c r="B149" s="109"/>
      <c r="C149" s="109"/>
      <c r="D149" s="109"/>
      <c r="E149" s="109"/>
      <c r="F149" s="109"/>
      <c r="G149" s="109"/>
      <c r="H149" s="109"/>
      <c r="I149" s="109"/>
      <c r="J149" s="109"/>
      <c r="K149" s="109"/>
      <c r="L149" s="109"/>
      <c r="M149" s="109"/>
      <c r="N149" s="109"/>
    </row>
    <row r="150" spans="1:14" x14ac:dyDescent="0.2">
      <c r="A150" s="109"/>
      <c r="B150" s="109"/>
      <c r="C150" s="109"/>
      <c r="D150" s="109"/>
      <c r="E150" s="109"/>
      <c r="F150" s="109"/>
      <c r="G150" s="109"/>
      <c r="H150" s="109"/>
      <c r="I150" s="109"/>
      <c r="J150" s="109"/>
      <c r="K150" s="109"/>
      <c r="L150" s="109"/>
      <c r="M150" s="109"/>
      <c r="N150" s="109"/>
    </row>
    <row r="151" spans="1:14" x14ac:dyDescent="0.2">
      <c r="A151" s="109"/>
      <c r="B151" s="109"/>
      <c r="C151" s="109"/>
      <c r="D151" s="109"/>
      <c r="E151" s="109"/>
      <c r="F151" s="109"/>
      <c r="G151" s="109"/>
      <c r="H151" s="109"/>
      <c r="I151" s="109"/>
      <c r="J151" s="109"/>
      <c r="K151" s="109"/>
      <c r="L151" s="109"/>
      <c r="M151" s="109"/>
      <c r="N151" s="109"/>
    </row>
    <row r="152" spans="1:14" x14ac:dyDescent="0.2">
      <c r="A152" s="109"/>
      <c r="B152" s="109"/>
      <c r="C152" s="109"/>
      <c r="D152" s="109"/>
      <c r="E152" s="109"/>
      <c r="F152" s="109"/>
      <c r="G152" s="109"/>
      <c r="H152" s="109"/>
      <c r="I152" s="109"/>
      <c r="J152" s="109"/>
      <c r="K152" s="109"/>
      <c r="L152" s="109"/>
      <c r="M152" s="109"/>
      <c r="N152" s="109"/>
    </row>
    <row r="153" spans="1:14" x14ac:dyDescent="0.2">
      <c r="A153" s="109"/>
      <c r="B153" s="109"/>
      <c r="C153" s="109"/>
      <c r="D153" s="109"/>
      <c r="E153" s="109"/>
      <c r="F153" s="109"/>
      <c r="G153" s="109"/>
      <c r="H153" s="109"/>
      <c r="I153" s="109"/>
      <c r="J153" s="109"/>
      <c r="K153" s="109"/>
      <c r="L153" s="109"/>
      <c r="M153" s="109"/>
      <c r="N153" s="109"/>
    </row>
    <row r="154" spans="1:14" x14ac:dyDescent="0.2">
      <c r="A154" s="109"/>
      <c r="B154" s="109"/>
      <c r="C154" s="109"/>
      <c r="D154" s="109"/>
      <c r="E154" s="109"/>
      <c r="F154" s="109"/>
      <c r="G154" s="109"/>
      <c r="H154" s="109"/>
      <c r="I154" s="109"/>
      <c r="J154" s="109"/>
      <c r="K154" s="109"/>
      <c r="L154" s="109"/>
      <c r="M154" s="109"/>
      <c r="N154" s="109"/>
    </row>
    <row r="155" spans="1:14" x14ac:dyDescent="0.2">
      <c r="A155" s="109"/>
      <c r="B155" s="109"/>
      <c r="C155" s="109"/>
      <c r="D155" s="109"/>
      <c r="E155" s="109"/>
      <c r="F155" s="109"/>
      <c r="G155" s="109"/>
      <c r="H155" s="109"/>
      <c r="I155" s="109"/>
      <c r="J155" s="109"/>
      <c r="K155" s="109"/>
      <c r="L155" s="109"/>
      <c r="M155" s="109"/>
      <c r="N155" s="109"/>
    </row>
    <row r="156" spans="1:14" x14ac:dyDescent="0.2">
      <c r="A156" s="109"/>
      <c r="B156" s="109"/>
      <c r="C156" s="109"/>
      <c r="D156" s="109"/>
      <c r="E156" s="109"/>
      <c r="F156" s="109"/>
      <c r="G156" s="109"/>
      <c r="H156" s="109"/>
      <c r="I156" s="109"/>
      <c r="J156" s="109"/>
      <c r="K156" s="109"/>
      <c r="L156" s="109"/>
      <c r="M156" s="109"/>
      <c r="N156" s="109"/>
    </row>
    <row r="157" spans="1:14" x14ac:dyDescent="0.2">
      <c r="A157" s="109"/>
      <c r="B157" s="109"/>
      <c r="C157" s="109"/>
      <c r="D157" s="109"/>
      <c r="E157" s="109"/>
      <c r="F157" s="109"/>
      <c r="G157" s="109"/>
      <c r="H157" s="109"/>
      <c r="I157" s="109"/>
      <c r="J157" s="109"/>
      <c r="K157" s="109"/>
      <c r="L157" s="109"/>
      <c r="M157" s="109"/>
      <c r="N157" s="109"/>
    </row>
  </sheetData>
  <sheetProtection algorithmName="SHA-512" hashValue="5GNrSogkNxrpqcF+IcybXqM5V6Yp4SjmtwGC7a/HlqxOJMSMi1J+Z+PVUSKEvcFzb1eR0/6IQwaZClS0Laq6cg==" saltValue="tvhYaVqcfp6uwBhAwt6vcQ==" spinCount="100000" sheet="1" selectLockedCells="1"/>
  <printOptions horizontalCentered="1"/>
  <pageMargins left="0.39370078740157483" right="0.39370078740157483" top="0.39370078740157483" bottom="0.39370078740157483" header="0.51181102362204722" footer="0.51181102362204722"/>
  <pageSetup paperSize="9" scale="84" orientation="landscape" r:id="rId1"/>
  <headerFooter alignWithMargins="0"/>
  <drawing r:id="rId2"/>
  <legacyDrawing r:id="rId3"/>
  <oleObjects>
    <mc:AlternateContent xmlns:mc="http://schemas.openxmlformats.org/markup-compatibility/2006">
      <mc:Choice Requires="x14">
        <oleObject progId="Objekt-Manager-Shellobjekt" dvAspect="DVASPECT_ICON" shapeId="3" r:id="rId4">
          <objectPr defaultSize="0" r:id="rId5">
            <anchor moveWithCells="1">
              <from>
                <xdr:col>3</xdr:col>
                <xdr:colOff>0</xdr:colOff>
                <xdr:row>16</xdr:row>
                <xdr:rowOff>0</xdr:rowOff>
              </from>
              <to>
                <xdr:col>10</xdr:col>
                <xdr:colOff>285750</xdr:colOff>
                <xdr:row>19</xdr:row>
                <xdr:rowOff>28575</xdr:rowOff>
              </to>
            </anchor>
          </objectPr>
        </oleObject>
      </mc:Choice>
      <mc:Fallback>
        <oleObject progId="Objekt-Manager-Shellobjekt" dvAspect="DVASPECT_ICON" shapeId="4097"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rgb="FF00B0F0"/>
  </sheetPr>
  <dimension ref="A1:IV559"/>
  <sheetViews>
    <sheetView showGridLines="0" tabSelected="1" view="pageBreakPreview" zoomScaleNormal="100" zoomScaleSheetLayoutView="100" workbookViewId="0">
      <selection activeCell="H6" sqref="H6:J6"/>
    </sheetView>
  </sheetViews>
  <sheetFormatPr baseColWidth="10" defaultColWidth="11.42578125" defaultRowHeight="12.75" x14ac:dyDescent="0.2"/>
  <cols>
    <col min="1" max="1" width="17" style="154" customWidth="1"/>
    <col min="2" max="2" width="9.28515625" style="154" customWidth="1"/>
    <col min="3" max="4" width="11.42578125" style="154"/>
    <col min="5" max="5" width="12" style="154" bestFit="1" customWidth="1"/>
    <col min="6" max="6" width="13" style="154" customWidth="1"/>
    <col min="7" max="8" width="11.42578125" style="154"/>
    <col min="9" max="9" width="12" style="154" customWidth="1"/>
    <col min="10" max="10" width="25.42578125" style="154" customWidth="1"/>
    <col min="11" max="22" width="11.42578125" style="141"/>
    <col min="23" max="23" width="10.7109375" style="154" customWidth="1"/>
    <col min="24" max="16384" width="11.42578125" style="154"/>
  </cols>
  <sheetData>
    <row r="1" spans="1:12" s="141" customFormat="1" x14ac:dyDescent="0.2">
      <c r="A1" s="138"/>
      <c r="B1" s="139"/>
      <c r="C1" s="139"/>
      <c r="D1" s="139"/>
      <c r="E1" s="139"/>
      <c r="F1" s="139"/>
      <c r="G1" s="140"/>
      <c r="H1" s="140"/>
      <c r="I1" s="140"/>
      <c r="J1" s="140"/>
    </row>
    <row r="2" spans="1:12" s="141" customFormat="1" x14ac:dyDescent="0.2">
      <c r="A2" s="138"/>
      <c r="B2" s="139"/>
      <c r="C2" s="139"/>
      <c r="D2" s="139"/>
      <c r="E2" s="139"/>
      <c r="F2" s="139"/>
      <c r="G2" s="142" t="s">
        <v>310</v>
      </c>
      <c r="H2" s="143"/>
      <c r="I2" s="140"/>
      <c r="J2" s="140"/>
    </row>
    <row r="3" spans="1:12" s="141" customFormat="1" ht="6" customHeight="1" x14ac:dyDescent="0.2">
      <c r="A3" s="138"/>
      <c r="B3" s="139"/>
      <c r="C3" s="139"/>
      <c r="D3" s="139"/>
      <c r="E3" s="139"/>
      <c r="F3" s="139"/>
      <c r="G3" s="140"/>
      <c r="H3" s="140"/>
      <c r="I3" s="140"/>
      <c r="J3" s="140"/>
    </row>
    <row r="4" spans="1:12" s="141" customFormat="1" ht="18" customHeight="1" x14ac:dyDescent="0.2">
      <c r="A4" s="138"/>
      <c r="B4" s="145"/>
      <c r="C4" s="145"/>
      <c r="D4" s="145"/>
      <c r="E4" s="145"/>
      <c r="F4" s="145"/>
      <c r="G4" s="144" t="s">
        <v>309</v>
      </c>
      <c r="H4" s="388"/>
      <c r="I4" s="389"/>
      <c r="J4" s="389"/>
    </row>
    <row r="5" spans="1:12" s="141" customFormat="1" ht="12.6" customHeight="1" x14ac:dyDescent="0.2">
      <c r="A5" s="138"/>
      <c r="B5" s="145"/>
      <c r="C5" s="260"/>
      <c r="D5" s="145"/>
      <c r="E5" s="260"/>
      <c r="F5" s="145"/>
      <c r="G5" s="140"/>
      <c r="H5" s="140"/>
      <c r="I5" s="140"/>
      <c r="J5" s="140"/>
    </row>
    <row r="6" spans="1:12" s="141" customFormat="1" ht="18" customHeight="1" x14ac:dyDescent="0.2">
      <c r="A6" s="138"/>
      <c r="B6" s="139"/>
      <c r="C6" s="139"/>
      <c r="D6" s="139"/>
      <c r="E6" s="145"/>
      <c r="F6" s="139"/>
      <c r="G6" s="144" t="s">
        <v>308</v>
      </c>
      <c r="H6" s="388"/>
      <c r="I6" s="389"/>
      <c r="J6" s="389"/>
    </row>
    <row r="7" spans="1:12" s="141" customFormat="1" ht="9.75" customHeight="1" x14ac:dyDescent="0.2">
      <c r="A7" s="104"/>
      <c r="B7" s="145"/>
      <c r="C7" s="145"/>
      <c r="D7" s="145"/>
      <c r="E7" s="145"/>
      <c r="F7" s="139"/>
      <c r="G7" s="146" t="s">
        <v>307</v>
      </c>
      <c r="H7" s="140"/>
      <c r="I7" s="147"/>
      <c r="J7" s="147"/>
    </row>
    <row r="8" spans="1:12" s="141" customFormat="1" ht="18" customHeight="1" x14ac:dyDescent="0.2">
      <c r="A8" s="103"/>
      <c r="B8" s="145"/>
      <c r="C8" s="145"/>
      <c r="D8" s="145"/>
      <c r="E8" s="145"/>
      <c r="F8" s="139"/>
      <c r="G8" s="144" t="s">
        <v>306</v>
      </c>
      <c r="H8" s="388"/>
      <c r="I8" s="389"/>
      <c r="J8" s="389"/>
      <c r="L8" s="148"/>
    </row>
    <row r="9" spans="1:12" s="141" customFormat="1" ht="6" customHeight="1" x14ac:dyDescent="0.2">
      <c r="A9" s="103"/>
      <c r="B9" s="145"/>
      <c r="C9" s="145"/>
      <c r="D9" s="145"/>
      <c r="E9" s="145"/>
      <c r="F9" s="139"/>
      <c r="G9" s="149"/>
      <c r="H9" s="147"/>
      <c r="I9" s="147"/>
      <c r="J9" s="147"/>
      <c r="L9" s="148"/>
    </row>
    <row r="10" spans="1:12" s="141" customFormat="1" ht="18" customHeight="1" x14ac:dyDescent="0.2">
      <c r="A10" s="103"/>
      <c r="B10" s="145"/>
      <c r="C10" s="150"/>
      <c r="D10" s="151" t="str">
        <f>IF(I10="","Unbedingt Vermittlernummer angeben!","")</f>
        <v>Unbedingt Vermittlernummer angeben!</v>
      </c>
      <c r="E10" s="145"/>
      <c r="F10" s="139"/>
      <c r="G10" s="144" t="s">
        <v>305</v>
      </c>
      <c r="H10" s="143"/>
      <c r="I10" s="410"/>
      <c r="J10" s="411"/>
      <c r="L10" s="148"/>
    </row>
    <row r="11" spans="1:12" s="141" customFormat="1" ht="6" customHeight="1" x14ac:dyDescent="0.2">
      <c r="A11" s="103"/>
      <c r="B11" s="145"/>
      <c r="C11" s="145"/>
      <c r="D11" s="145"/>
      <c r="E11" s="145"/>
      <c r="F11" s="139"/>
      <c r="G11" s="149"/>
      <c r="H11" s="147"/>
      <c r="I11" s="147"/>
      <c r="J11" s="147"/>
      <c r="L11" s="148"/>
    </row>
    <row r="12" spans="1:12" s="141" customFormat="1" ht="18" customHeight="1" x14ac:dyDescent="0.2">
      <c r="A12" s="103"/>
      <c r="B12" s="145"/>
      <c r="C12" s="145"/>
      <c r="D12" s="145"/>
      <c r="E12" s="145"/>
      <c r="F12" s="139"/>
      <c r="G12" s="144" t="s">
        <v>304</v>
      </c>
      <c r="H12" s="143"/>
      <c r="I12" s="410"/>
      <c r="J12" s="411"/>
    </row>
    <row r="13" spans="1:12" s="141" customFormat="1" ht="6" customHeight="1" x14ac:dyDescent="0.2">
      <c r="A13" s="152"/>
      <c r="B13" s="145"/>
      <c r="C13" s="145"/>
      <c r="D13" s="145"/>
      <c r="E13" s="145"/>
      <c r="F13" s="145"/>
      <c r="G13" s="147"/>
      <c r="H13" s="147"/>
      <c r="I13" s="147"/>
      <c r="J13" s="147"/>
    </row>
    <row r="14" spans="1:12" s="141" customFormat="1" ht="18" customHeight="1" x14ac:dyDescent="0.2">
      <c r="A14" s="152"/>
      <c r="B14" s="145"/>
      <c r="C14" s="145"/>
      <c r="D14" s="145"/>
      <c r="E14" s="145"/>
      <c r="F14" s="145"/>
      <c r="G14" s="144" t="s">
        <v>303</v>
      </c>
      <c r="H14" s="147"/>
      <c r="I14" s="126"/>
      <c r="J14" s="153"/>
    </row>
    <row r="15" spans="1:12" s="141" customFormat="1" ht="6" customHeight="1" x14ac:dyDescent="0.2">
      <c r="A15" s="152"/>
      <c r="B15" s="145"/>
      <c r="C15" s="145"/>
      <c r="D15" s="145"/>
      <c r="E15" s="145"/>
      <c r="F15" s="145"/>
      <c r="G15" s="147"/>
      <c r="H15" s="147"/>
      <c r="I15" s="147"/>
      <c r="J15" s="147"/>
    </row>
    <row r="16" spans="1:12" s="141" customFormat="1" ht="18" customHeight="1" x14ac:dyDescent="0.2">
      <c r="A16" s="152"/>
      <c r="B16" s="145"/>
      <c r="C16" s="145"/>
      <c r="D16" s="145"/>
      <c r="E16" s="145"/>
      <c r="F16" s="145"/>
      <c r="G16" s="153"/>
      <c r="H16" s="153"/>
      <c r="I16" s="153"/>
      <c r="J16" s="153"/>
    </row>
    <row r="17" spans="1:30" ht="16.5" customHeight="1" x14ac:dyDescent="0.2">
      <c r="A17" s="139"/>
      <c r="B17" s="145"/>
      <c r="C17" s="145"/>
      <c r="D17" s="145"/>
      <c r="E17" s="145"/>
      <c r="F17" s="145"/>
      <c r="G17" s="144"/>
      <c r="H17" s="153"/>
      <c r="I17" s="153"/>
      <c r="J17" s="153"/>
    </row>
    <row r="18" spans="1:30" ht="5.25" customHeight="1" x14ac:dyDescent="0.2">
      <c r="A18" s="139"/>
      <c r="B18" s="145"/>
      <c r="C18" s="145"/>
      <c r="D18" s="145"/>
      <c r="E18" s="145"/>
      <c r="F18" s="145"/>
      <c r="G18" s="153"/>
      <c r="H18" s="153"/>
      <c r="I18" s="153"/>
      <c r="J18" s="153"/>
    </row>
    <row r="19" spans="1:30" ht="18" customHeight="1" x14ac:dyDescent="0.2">
      <c r="A19" s="155" t="s">
        <v>296</v>
      </c>
      <c r="B19" s="156"/>
      <c r="C19" s="156"/>
      <c r="D19" s="157"/>
      <c r="E19" s="158"/>
      <c r="F19" s="158"/>
      <c r="G19" s="159"/>
      <c r="I19" s="160"/>
      <c r="J19" s="160"/>
      <c r="K19" s="148"/>
      <c r="L19" s="148"/>
      <c r="M19" s="160"/>
    </row>
    <row r="20" spans="1:30" ht="18" customHeight="1" x14ac:dyDescent="0.2">
      <c r="A20" s="155"/>
      <c r="B20" s="156"/>
      <c r="C20" s="156"/>
      <c r="D20" s="157"/>
      <c r="E20" s="158"/>
      <c r="F20" s="158"/>
      <c r="G20" s="159"/>
      <c r="H20" s="227"/>
      <c r="I20" s="158"/>
      <c r="K20" s="148"/>
      <c r="L20" s="148"/>
    </row>
    <row r="21" spans="1:30" ht="18" customHeight="1" x14ac:dyDescent="0.2">
      <c r="A21" s="161" t="s">
        <v>335</v>
      </c>
      <c r="B21" s="156"/>
      <c r="C21" s="156"/>
      <c r="D21" s="157"/>
      <c r="E21" s="158"/>
      <c r="F21" s="158"/>
      <c r="G21" s="159"/>
      <c r="H21" s="160"/>
      <c r="I21" s="160"/>
      <c r="J21" s="160"/>
      <c r="K21" s="148"/>
      <c r="L21" s="148"/>
    </row>
    <row r="22" spans="1:30" s="143" customFormat="1" x14ac:dyDescent="0.2">
      <c r="A22" s="414" t="s">
        <v>333</v>
      </c>
      <c r="B22" s="415"/>
      <c r="C22" s="415"/>
      <c r="D22" s="415"/>
      <c r="E22" s="415"/>
      <c r="F22" s="415"/>
      <c r="G22" s="415"/>
      <c r="H22" s="415"/>
      <c r="I22" s="415"/>
      <c r="J22" s="162" t="str">
        <f>IF(A22="","Bitte Auswahl treffen.","")</f>
        <v/>
      </c>
      <c r="K22" s="163"/>
      <c r="L22" s="163"/>
      <c r="M22" s="164"/>
      <c r="N22" s="164"/>
      <c r="O22" s="164"/>
      <c r="P22" s="164"/>
      <c r="Q22" s="164"/>
      <c r="R22" s="164"/>
      <c r="S22" s="164"/>
      <c r="T22" s="164"/>
      <c r="U22" s="164"/>
      <c r="V22" s="164"/>
      <c r="AD22" s="143" t="s">
        <v>302</v>
      </c>
    </row>
    <row r="23" spans="1:30" s="143" customFormat="1" ht="12" customHeight="1" x14ac:dyDescent="0.2">
      <c r="A23" s="156"/>
      <c r="B23" s="156"/>
      <c r="C23" s="156"/>
      <c r="D23" s="157"/>
      <c r="E23" s="158"/>
      <c r="F23" s="158"/>
      <c r="G23" s="165"/>
      <c r="H23" s="166"/>
      <c r="I23" s="158"/>
      <c r="J23" s="158"/>
      <c r="K23" s="163"/>
      <c r="L23" s="163"/>
      <c r="M23" s="164"/>
      <c r="N23" s="164"/>
      <c r="O23" s="164"/>
      <c r="P23" s="164"/>
      <c r="Q23" s="164"/>
      <c r="R23" s="164"/>
      <c r="S23" s="164"/>
      <c r="T23" s="164"/>
      <c r="U23" s="164"/>
      <c r="V23" s="164"/>
    </row>
    <row r="24" spans="1:30" s="143" customFormat="1" ht="25.5" x14ac:dyDescent="0.2">
      <c r="A24" s="167" t="s">
        <v>283</v>
      </c>
      <c r="B24" s="168" t="s">
        <v>282</v>
      </c>
      <c r="C24" s="346" t="s">
        <v>311</v>
      </c>
      <c r="D24" s="344"/>
      <c r="E24" s="344"/>
      <c r="F24" s="344"/>
      <c r="G24" s="344"/>
      <c r="H24" s="169" t="s">
        <v>281</v>
      </c>
      <c r="I24" s="125" t="s">
        <v>352</v>
      </c>
      <c r="J24" s="156"/>
      <c r="K24" s="164"/>
      <c r="L24" s="164"/>
      <c r="M24" s="164"/>
      <c r="N24" s="164"/>
      <c r="O24" s="164"/>
      <c r="P24" s="164"/>
      <c r="Q24" s="164"/>
      <c r="R24" s="164"/>
      <c r="S24" s="164"/>
      <c r="T24" s="164"/>
      <c r="U24" s="164"/>
      <c r="V24" s="164"/>
    </row>
    <row r="25" spans="1:30" s="143" customFormat="1" ht="6" customHeight="1" x14ac:dyDescent="0.2">
      <c r="A25" s="170"/>
      <c r="B25" s="171"/>
      <c r="C25" s="102"/>
      <c r="D25" s="102"/>
      <c r="E25" s="102"/>
      <c r="F25" s="102"/>
      <c r="G25" s="102"/>
      <c r="H25" s="102"/>
      <c r="I25" s="102"/>
      <c r="J25" s="156"/>
      <c r="K25" s="164"/>
      <c r="L25" s="164"/>
      <c r="M25" s="164"/>
      <c r="N25" s="164"/>
      <c r="O25" s="164"/>
      <c r="P25" s="164"/>
      <c r="Q25" s="164"/>
      <c r="R25" s="164"/>
      <c r="S25" s="164"/>
      <c r="T25" s="164"/>
      <c r="U25" s="164"/>
      <c r="V25" s="164"/>
    </row>
    <row r="26" spans="1:30" s="143" customFormat="1" ht="25.5" customHeight="1" x14ac:dyDescent="0.2">
      <c r="A26" s="102"/>
      <c r="B26" s="168" t="s">
        <v>280</v>
      </c>
      <c r="C26" s="346"/>
      <c r="D26" s="389"/>
      <c r="E26" s="389"/>
      <c r="F26" s="389"/>
      <c r="G26" s="389"/>
      <c r="H26" s="171" t="s">
        <v>301</v>
      </c>
      <c r="I26" s="125"/>
      <c r="J26" s="156"/>
      <c r="K26" s="164"/>
      <c r="L26" s="164"/>
      <c r="M26" s="164"/>
      <c r="N26" s="164"/>
      <c r="O26" s="164"/>
      <c r="P26" s="164"/>
      <c r="Q26" s="164"/>
      <c r="R26" s="164"/>
      <c r="S26" s="164"/>
      <c r="T26" s="164"/>
      <c r="U26" s="164"/>
      <c r="V26" s="164"/>
    </row>
    <row r="27" spans="1:30" s="143" customFormat="1" ht="6" customHeight="1" x14ac:dyDescent="0.2">
      <c r="A27" s="102"/>
      <c r="B27" s="171"/>
      <c r="C27" s="102"/>
      <c r="D27" s="102"/>
      <c r="E27" s="102"/>
      <c r="F27" s="102"/>
      <c r="G27" s="102"/>
      <c r="H27" s="102"/>
      <c r="I27" s="102"/>
      <c r="J27" s="156"/>
      <c r="K27" s="164"/>
      <c r="L27" s="164"/>
      <c r="M27" s="164"/>
      <c r="N27" s="164"/>
      <c r="O27" s="164"/>
      <c r="P27" s="164"/>
      <c r="Q27" s="164"/>
      <c r="R27" s="164"/>
      <c r="S27" s="164"/>
      <c r="T27" s="164"/>
      <c r="U27" s="164"/>
      <c r="V27" s="164"/>
    </row>
    <row r="28" spans="1:30" s="143" customFormat="1" ht="25.5" customHeight="1" x14ac:dyDescent="0.2">
      <c r="A28" s="156"/>
      <c r="B28" s="171" t="s">
        <v>279</v>
      </c>
      <c r="C28" s="121"/>
      <c r="D28" s="171" t="s">
        <v>278</v>
      </c>
      <c r="E28" s="346"/>
      <c r="F28" s="389"/>
      <c r="G28" s="389"/>
      <c r="H28" s="389"/>
      <c r="I28" s="389"/>
      <c r="J28" s="158"/>
      <c r="K28" s="163"/>
      <c r="L28" s="163"/>
      <c r="M28" s="164"/>
      <c r="N28" s="164"/>
      <c r="O28" s="164"/>
      <c r="P28" s="164"/>
      <c r="Q28" s="164"/>
      <c r="R28" s="164"/>
      <c r="S28" s="164"/>
      <c r="T28" s="164"/>
      <c r="U28" s="164"/>
      <c r="V28" s="164"/>
    </row>
    <row r="29" spans="1:30" s="143" customFormat="1" ht="9" customHeight="1" x14ac:dyDescent="0.2">
      <c r="A29" s="156"/>
      <c r="B29" s="102"/>
      <c r="C29" s="102"/>
      <c r="D29" s="102"/>
      <c r="E29" s="102"/>
      <c r="F29" s="102"/>
      <c r="G29" s="102"/>
      <c r="H29" s="102"/>
      <c r="I29" s="102"/>
      <c r="J29" s="158"/>
      <c r="K29" s="163"/>
      <c r="L29" s="163"/>
      <c r="M29" s="164"/>
      <c r="N29" s="164"/>
      <c r="O29" s="164"/>
      <c r="P29" s="164"/>
      <c r="Q29" s="164"/>
      <c r="R29" s="164"/>
      <c r="S29" s="164"/>
      <c r="T29" s="164"/>
      <c r="U29" s="164"/>
      <c r="V29" s="164"/>
    </row>
    <row r="30" spans="1:30" s="143" customFormat="1" ht="25.5" hidden="1" customHeight="1" x14ac:dyDescent="0.2">
      <c r="A30" s="412" t="s">
        <v>300</v>
      </c>
      <c r="B30" s="413"/>
      <c r="C30" s="346"/>
      <c r="D30" s="389"/>
      <c r="E30" s="389"/>
      <c r="F30" s="389"/>
      <c r="G30" s="389"/>
      <c r="H30" s="171"/>
      <c r="I30" s="127"/>
      <c r="J30" s="156"/>
      <c r="K30" s="164"/>
      <c r="L30" s="164"/>
      <c r="M30" s="164"/>
      <c r="N30" s="164"/>
      <c r="O30" s="164"/>
      <c r="P30" s="164"/>
      <c r="Q30" s="164"/>
      <c r="R30" s="164"/>
      <c r="S30" s="164"/>
      <c r="T30" s="164"/>
      <c r="U30" s="164"/>
      <c r="V30" s="164"/>
    </row>
    <row r="31" spans="1:30" s="143" customFormat="1" ht="45.6" hidden="1" customHeight="1" x14ac:dyDescent="0.2">
      <c r="A31" s="102"/>
      <c r="B31" s="171"/>
      <c r="C31" s="381" t="s">
        <v>450</v>
      </c>
      <c r="D31" s="381"/>
      <c r="E31" s="381"/>
      <c r="F31" s="381"/>
      <c r="G31" s="381"/>
      <c r="H31" s="381"/>
      <c r="I31" s="381"/>
      <c r="J31" s="102"/>
      <c r="K31" s="164"/>
      <c r="L31" s="164"/>
      <c r="M31" s="164"/>
      <c r="N31" s="267" t="s">
        <v>457</v>
      </c>
      <c r="O31" s="266"/>
      <c r="P31" s="266"/>
      <c r="Q31" s="266"/>
      <c r="R31" s="266"/>
      <c r="S31" s="164"/>
      <c r="T31" s="164"/>
      <c r="U31" s="164"/>
      <c r="V31" s="164"/>
    </row>
    <row r="32" spans="1:30" s="143" customFormat="1" ht="6.6" hidden="1" customHeight="1" x14ac:dyDescent="0.2">
      <c r="A32" s="238"/>
      <c r="B32" s="171"/>
      <c r="C32" s="158"/>
      <c r="D32" s="158"/>
      <c r="E32" s="158"/>
      <c r="F32" s="158"/>
      <c r="G32" s="158"/>
      <c r="H32" s="158"/>
      <c r="I32" s="158"/>
      <c r="J32" s="238"/>
      <c r="K32" s="164"/>
      <c r="L32" s="164"/>
      <c r="M32" s="164"/>
      <c r="N32" s="164"/>
      <c r="O32" s="164"/>
      <c r="P32" s="164"/>
      <c r="Q32" s="164"/>
      <c r="R32" s="164"/>
      <c r="S32" s="164"/>
      <c r="T32" s="164"/>
      <c r="U32" s="164"/>
      <c r="V32" s="164"/>
    </row>
    <row r="33" spans="1:22" s="143" customFormat="1" ht="5.25" hidden="1" customHeight="1" x14ac:dyDescent="0.2">
      <c r="A33" s="156"/>
      <c r="B33" s="102"/>
      <c r="C33" s="102"/>
      <c r="D33" s="102"/>
      <c r="E33" s="102"/>
      <c r="F33" s="102"/>
      <c r="G33" s="102"/>
      <c r="H33" s="102"/>
      <c r="I33" s="102"/>
      <c r="J33" s="158"/>
      <c r="K33" s="163"/>
      <c r="L33" s="163"/>
      <c r="M33" s="164"/>
      <c r="N33" s="164"/>
      <c r="O33" s="164"/>
      <c r="P33" s="164"/>
      <c r="Q33" s="164"/>
      <c r="R33" s="164"/>
      <c r="S33" s="164"/>
      <c r="T33" s="164"/>
      <c r="U33" s="164"/>
      <c r="V33" s="164"/>
    </row>
    <row r="34" spans="1:22" s="143" customFormat="1" ht="24.95" customHeight="1" x14ac:dyDescent="0.2">
      <c r="A34" s="167" t="s">
        <v>371</v>
      </c>
      <c r="B34" s="401" t="s">
        <v>370</v>
      </c>
      <c r="C34" s="402"/>
      <c r="D34" s="245">
        <v>44835</v>
      </c>
      <c r="E34" s="408" t="s">
        <v>372</v>
      </c>
      <c r="F34" s="409"/>
      <c r="G34" s="399" t="s">
        <v>373</v>
      </c>
      <c r="H34" s="400"/>
      <c r="I34" s="400"/>
      <c r="J34" s="158"/>
      <c r="K34" s="163"/>
      <c r="L34" s="163"/>
      <c r="M34" s="164"/>
      <c r="N34" s="164"/>
      <c r="O34" s="164"/>
      <c r="P34" s="164"/>
      <c r="Q34" s="164"/>
      <c r="R34" s="164"/>
      <c r="S34" s="164"/>
      <c r="T34" s="164"/>
      <c r="U34" s="164"/>
      <c r="V34" s="164"/>
    </row>
    <row r="35" spans="1:22" s="143" customFormat="1" ht="9" customHeight="1" x14ac:dyDescent="0.2">
      <c r="A35" s="172"/>
      <c r="B35" s="102"/>
      <c r="C35" s="102"/>
      <c r="D35" s="102"/>
      <c r="E35" s="102"/>
      <c r="F35" s="102"/>
      <c r="G35" s="102"/>
      <c r="H35" s="102"/>
      <c r="I35" s="102"/>
      <c r="J35" s="158"/>
      <c r="K35" s="163"/>
      <c r="L35" s="163"/>
      <c r="M35" s="164"/>
      <c r="N35" s="164"/>
      <c r="O35" s="164"/>
      <c r="P35" s="164"/>
      <c r="Q35" s="164"/>
      <c r="R35" s="164"/>
      <c r="S35" s="164"/>
      <c r="T35" s="164"/>
      <c r="U35" s="164"/>
      <c r="V35" s="164"/>
    </row>
    <row r="36" spans="1:22" s="143" customFormat="1" ht="5.25" customHeight="1" x14ac:dyDescent="0.2">
      <c r="A36" s="173"/>
      <c r="B36" s="174"/>
      <c r="C36" s="174"/>
      <c r="D36" s="174"/>
      <c r="E36" s="174"/>
      <c r="F36" s="174"/>
      <c r="G36" s="174"/>
      <c r="H36" s="174"/>
      <c r="I36" s="174"/>
      <c r="J36" s="175"/>
      <c r="K36" s="163"/>
      <c r="L36" s="163"/>
      <c r="M36" s="164"/>
      <c r="N36" s="164"/>
      <c r="O36" s="164"/>
      <c r="P36" s="164"/>
      <c r="Q36" s="164"/>
      <c r="R36" s="164"/>
      <c r="S36" s="164"/>
      <c r="T36" s="164"/>
      <c r="U36" s="164"/>
      <c r="V36" s="164"/>
    </row>
    <row r="37" spans="1:22" s="143" customFormat="1" ht="29.25" customHeight="1" x14ac:dyDescent="0.2">
      <c r="A37" s="403" t="s">
        <v>339</v>
      </c>
      <c r="B37" s="403"/>
      <c r="C37" s="403"/>
      <c r="D37" s="403"/>
      <c r="E37" s="403"/>
      <c r="F37" s="403"/>
      <c r="G37" s="403"/>
      <c r="H37" s="403"/>
      <c r="I37" s="403"/>
      <c r="J37" s="403"/>
      <c r="K37" s="163"/>
      <c r="L37" s="163"/>
      <c r="M37" s="164"/>
      <c r="N37" s="164"/>
      <c r="O37" s="164"/>
      <c r="P37" s="164"/>
      <c r="Q37" s="164"/>
      <c r="R37" s="164"/>
      <c r="S37" s="164"/>
      <c r="T37" s="164"/>
      <c r="U37" s="164"/>
      <c r="V37" s="164"/>
    </row>
    <row r="38" spans="1:22" s="143" customFormat="1" ht="6" customHeight="1" x14ac:dyDescent="0.2">
      <c r="A38" s="176"/>
      <c r="B38" s="176"/>
      <c r="C38" s="176"/>
      <c r="D38" s="176"/>
      <c r="E38" s="176"/>
      <c r="F38" s="176"/>
      <c r="G38" s="176"/>
      <c r="H38" s="176"/>
      <c r="I38" s="176"/>
      <c r="J38" s="176"/>
      <c r="K38" s="163"/>
      <c r="L38" s="163"/>
      <c r="M38" s="164"/>
      <c r="N38" s="164"/>
      <c r="O38" s="164"/>
      <c r="P38" s="164"/>
      <c r="Q38" s="164"/>
      <c r="R38" s="164"/>
      <c r="S38" s="164"/>
      <c r="T38" s="164"/>
      <c r="U38" s="164"/>
      <c r="V38" s="164"/>
    </row>
    <row r="39" spans="1:22" s="143" customFormat="1" ht="94.9" customHeight="1" x14ac:dyDescent="0.2">
      <c r="A39" s="404" t="s">
        <v>455</v>
      </c>
      <c r="B39" s="405"/>
      <c r="C39" s="405"/>
      <c r="D39" s="405"/>
      <c r="E39" s="405"/>
      <c r="F39" s="405"/>
      <c r="G39" s="405"/>
      <c r="H39" s="405"/>
      <c r="I39" s="405"/>
      <c r="J39" s="405"/>
      <c r="K39" s="163"/>
      <c r="L39" s="163"/>
      <c r="M39" s="164"/>
      <c r="N39" s="164"/>
      <c r="O39" s="164"/>
      <c r="P39" s="164"/>
      <c r="Q39" s="164"/>
      <c r="R39" s="164"/>
      <c r="S39" s="164"/>
      <c r="T39" s="164"/>
      <c r="U39" s="164"/>
      <c r="V39" s="164"/>
    </row>
    <row r="40" spans="1:22" s="143" customFormat="1" ht="6" customHeight="1" x14ac:dyDescent="0.2">
      <c r="A40" s="176"/>
      <c r="B40" s="176"/>
      <c r="C40" s="176"/>
      <c r="D40" s="176"/>
      <c r="E40" s="176"/>
      <c r="F40" s="176"/>
      <c r="G40" s="176"/>
      <c r="H40" s="176"/>
      <c r="I40" s="176"/>
      <c r="J40" s="176"/>
      <c r="K40" s="163"/>
      <c r="L40" s="163"/>
      <c r="M40" s="164"/>
      <c r="N40" s="164"/>
      <c r="O40" s="164"/>
      <c r="P40" s="164"/>
      <c r="Q40" s="164"/>
      <c r="R40" s="164"/>
      <c r="S40" s="164"/>
      <c r="T40" s="164"/>
      <c r="U40" s="164"/>
      <c r="V40" s="164"/>
    </row>
    <row r="41" spans="1:22" s="143" customFormat="1" ht="260.25" customHeight="1" x14ac:dyDescent="0.2">
      <c r="A41" s="406" t="s">
        <v>449</v>
      </c>
      <c r="B41" s="387"/>
      <c r="C41" s="387"/>
      <c r="D41" s="387"/>
      <c r="E41" s="387"/>
      <c r="F41" s="387"/>
      <c r="G41" s="387"/>
      <c r="H41" s="387"/>
      <c r="I41" s="387"/>
      <c r="J41" s="387"/>
      <c r="K41" s="163"/>
      <c r="L41" s="163"/>
      <c r="M41" s="164"/>
      <c r="N41" s="164"/>
      <c r="O41" s="164"/>
      <c r="P41" s="164"/>
      <c r="Q41" s="164"/>
      <c r="R41" s="164"/>
      <c r="S41" s="164"/>
      <c r="T41" s="164"/>
      <c r="U41" s="164"/>
      <c r="V41" s="164"/>
    </row>
    <row r="42" spans="1:22" s="143" customFormat="1" ht="151.15" customHeight="1" thickBot="1" x14ac:dyDescent="0.25">
      <c r="A42" s="407" t="s">
        <v>340</v>
      </c>
      <c r="B42" s="407"/>
      <c r="C42" s="407"/>
      <c r="D42" s="407"/>
      <c r="E42" s="407"/>
      <c r="F42" s="407"/>
      <c r="G42" s="407"/>
      <c r="H42" s="407"/>
      <c r="I42" s="407"/>
      <c r="J42" s="407"/>
      <c r="K42" s="163"/>
      <c r="L42" s="163"/>
      <c r="M42" s="164"/>
      <c r="N42" s="164"/>
      <c r="O42" s="164"/>
      <c r="P42" s="164"/>
      <c r="Q42" s="164"/>
      <c r="R42" s="164"/>
      <c r="S42" s="164"/>
      <c r="T42" s="164"/>
      <c r="U42" s="164"/>
      <c r="V42" s="164"/>
    </row>
    <row r="43" spans="1:22" ht="51.75" customHeight="1" thickBot="1" x14ac:dyDescent="0.25">
      <c r="A43" s="384" t="s">
        <v>299</v>
      </c>
      <c r="B43" s="385"/>
      <c r="C43" s="385"/>
      <c r="D43" s="385"/>
      <c r="E43" s="385"/>
      <c r="F43" s="385"/>
      <c r="G43" s="385"/>
      <c r="H43" s="385"/>
      <c r="I43" s="385"/>
      <c r="J43" s="386"/>
      <c r="K43" s="148"/>
      <c r="L43" s="148"/>
    </row>
    <row r="44" spans="1:22" ht="6" customHeight="1" x14ac:dyDescent="0.2">
      <c r="A44" s="152"/>
      <c r="B44" s="145"/>
      <c r="C44" s="145"/>
      <c r="D44" s="145"/>
      <c r="E44" s="145"/>
      <c r="F44" s="145"/>
      <c r="G44" s="147"/>
      <c r="H44" s="147"/>
      <c r="I44" s="147"/>
      <c r="J44" s="147"/>
    </row>
    <row r="45" spans="1:22" ht="131.25" customHeight="1" thickBot="1" x14ac:dyDescent="0.25">
      <c r="A45" s="382" t="s">
        <v>298</v>
      </c>
      <c r="B45" s="383"/>
      <c r="C45" s="383"/>
      <c r="D45" s="383"/>
      <c r="E45" s="383"/>
      <c r="F45" s="383"/>
      <c r="G45" s="383"/>
      <c r="H45" s="383"/>
      <c r="I45" s="383"/>
      <c r="J45" s="383"/>
      <c r="K45" s="148"/>
      <c r="L45" s="148"/>
    </row>
    <row r="46" spans="1:22" ht="48" customHeight="1" thickBot="1" x14ac:dyDescent="0.25">
      <c r="A46" s="384" t="s">
        <v>458</v>
      </c>
      <c r="B46" s="385"/>
      <c r="C46" s="385"/>
      <c r="D46" s="385"/>
      <c r="E46" s="385"/>
      <c r="F46" s="385"/>
      <c r="G46" s="385"/>
      <c r="H46" s="385"/>
      <c r="I46" s="385"/>
      <c r="J46" s="386"/>
      <c r="K46" s="148"/>
      <c r="L46" s="148"/>
    </row>
    <row r="47" spans="1:22" s="179" customFormat="1" ht="12" customHeight="1" x14ac:dyDescent="0.2">
      <c r="A47" s="177"/>
      <c r="B47" s="177"/>
      <c r="C47" s="177"/>
      <c r="D47" s="177"/>
      <c r="E47" s="177"/>
      <c r="F47" s="177"/>
      <c r="G47" s="177"/>
      <c r="H47" s="177"/>
      <c r="I47" s="177"/>
      <c r="J47" s="178"/>
      <c r="K47" s="163"/>
      <c r="L47" s="163"/>
      <c r="M47" s="164"/>
      <c r="N47" s="164"/>
      <c r="O47" s="164"/>
      <c r="P47" s="164"/>
      <c r="Q47" s="164"/>
      <c r="R47" s="164"/>
      <c r="S47" s="164"/>
      <c r="T47" s="164"/>
      <c r="U47" s="164"/>
      <c r="V47" s="164"/>
    </row>
    <row r="48" spans="1:22" ht="108" customHeight="1" x14ac:dyDescent="0.2">
      <c r="A48" s="387" t="s">
        <v>456</v>
      </c>
      <c r="B48" s="387"/>
      <c r="C48" s="387"/>
      <c r="D48" s="387"/>
      <c r="E48" s="387"/>
      <c r="F48" s="387"/>
      <c r="G48" s="387"/>
      <c r="H48" s="387"/>
      <c r="I48" s="387"/>
      <c r="J48" s="387"/>
      <c r="K48" s="148"/>
      <c r="L48" s="148"/>
    </row>
    <row r="49" spans="1:41" s="141" customFormat="1" ht="10.5" customHeight="1" x14ac:dyDescent="0.2">
      <c r="A49" s="156"/>
      <c r="B49" s="156"/>
      <c r="C49" s="156"/>
      <c r="D49" s="156"/>
      <c r="E49" s="158"/>
      <c r="F49" s="158"/>
      <c r="G49" s="158"/>
      <c r="H49" s="158"/>
      <c r="I49" s="158"/>
      <c r="J49" s="158"/>
      <c r="K49" s="148"/>
      <c r="L49" s="148"/>
    </row>
    <row r="50" spans="1:41" s="141" customFormat="1" ht="41.25" customHeight="1" x14ac:dyDescent="0.2">
      <c r="A50" s="156" t="s">
        <v>274</v>
      </c>
      <c r="B50" s="388"/>
      <c r="C50" s="389"/>
      <c r="D50" s="389"/>
      <c r="E50" s="390" t="s">
        <v>297</v>
      </c>
      <c r="F50" s="391"/>
      <c r="G50" s="392"/>
      <c r="H50" s="393"/>
      <c r="I50" s="393"/>
      <c r="J50" s="102"/>
      <c r="K50" s="148"/>
      <c r="L50" s="148"/>
    </row>
    <row r="51" spans="1:41" s="141" customFormat="1" ht="7.5" customHeight="1" x14ac:dyDescent="0.2">
      <c r="A51" s="180"/>
      <c r="B51" s="180"/>
      <c r="C51" s="180"/>
      <c r="D51" s="180"/>
      <c r="E51" s="181"/>
      <c r="F51" s="181"/>
      <c r="G51" s="181"/>
      <c r="H51" s="181"/>
      <c r="I51" s="181"/>
      <c r="J51" s="181"/>
      <c r="K51" s="148"/>
      <c r="L51" s="148"/>
    </row>
    <row r="52" spans="1:41" s="141" customFormat="1" ht="6" customHeight="1" thickBot="1" x14ac:dyDescent="0.25">
      <c r="A52" s="182"/>
      <c r="B52" s="183"/>
      <c r="C52" s="183"/>
      <c r="D52" s="183"/>
      <c r="E52" s="183"/>
      <c r="F52" s="183"/>
      <c r="G52" s="183"/>
      <c r="H52" s="183"/>
      <c r="I52" s="183"/>
      <c r="J52" s="184"/>
      <c r="K52" s="148"/>
      <c r="L52" s="148"/>
    </row>
    <row r="53" spans="1:41" s="141" customFormat="1" ht="5.25" customHeight="1" thickTop="1" x14ac:dyDescent="0.2">
      <c r="A53" s="185"/>
      <c r="B53" s="186"/>
      <c r="C53" s="186"/>
      <c r="D53" s="186"/>
      <c r="E53" s="186"/>
      <c r="F53" s="186"/>
      <c r="G53" s="186"/>
      <c r="H53" s="186"/>
      <c r="I53" s="186"/>
      <c r="J53" s="187"/>
      <c r="K53" s="148"/>
      <c r="L53" s="148"/>
    </row>
    <row r="54" spans="1:41" s="55" customFormat="1" ht="12.75" customHeight="1" x14ac:dyDescent="0.2">
      <c r="A54" s="289" t="str">
        <f>IF(LEN(A22)&gt;30,"Empfangsbestätigung ausgeblendet, da Verzichtsmodell gewählt","Empfangsbestätigung")</f>
        <v>Empfangsbestätigung</v>
      </c>
      <c r="B54" s="59"/>
      <c r="C54" s="59"/>
      <c r="D54" s="59"/>
      <c r="E54" s="59"/>
      <c r="F54" s="59"/>
      <c r="G54" s="59"/>
      <c r="H54" s="59"/>
      <c r="I54" s="59"/>
      <c r="J54" s="290"/>
      <c r="K54" s="291"/>
      <c r="L54" s="291"/>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292"/>
      <c r="AL54" s="292"/>
      <c r="AM54" s="292"/>
      <c r="AN54" s="292"/>
      <c r="AO54" s="292"/>
    </row>
    <row r="55" spans="1:41" s="55" customFormat="1" ht="12.75" customHeight="1" x14ac:dyDescent="0.2">
      <c r="A55" s="293" t="str">
        <f>IF(LEN(A22)&gt;30,"","Wir (Arbeitgeber) bestätigen mit unserer Unterschrift einen persönlichen Vertragsvorschlag für jede der in der Anmeldung")</f>
        <v>Wir (Arbeitgeber) bestätigen mit unserer Unterschrift einen persönlichen Vertragsvorschlag für jede der in der Anmeldung</v>
      </c>
      <c r="B55" s="59"/>
      <c r="C55" s="59"/>
      <c r="D55" s="59"/>
      <c r="E55" s="59"/>
      <c r="F55" s="59"/>
      <c r="G55" s="59"/>
      <c r="H55" s="59"/>
      <c r="I55" s="59"/>
      <c r="J55" s="290"/>
      <c r="K55" s="291"/>
      <c r="L55" s="291"/>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292"/>
      <c r="AL55" s="292"/>
      <c r="AM55" s="292"/>
      <c r="AN55" s="292"/>
      <c r="AO55" s="292"/>
    </row>
    <row r="56" spans="1:41" s="55" customFormat="1" ht="6" customHeight="1" x14ac:dyDescent="0.2">
      <c r="A56" s="293"/>
      <c r="B56" s="59"/>
      <c r="C56" s="59"/>
      <c r="D56" s="59"/>
      <c r="E56" s="59"/>
      <c r="F56" s="59"/>
      <c r="G56" s="59"/>
      <c r="H56" s="59"/>
      <c r="I56" s="59"/>
      <c r="J56" s="290"/>
      <c r="K56" s="291"/>
      <c r="L56" s="291"/>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292"/>
      <c r="AL56" s="292"/>
      <c r="AM56" s="292"/>
      <c r="AN56" s="292"/>
      <c r="AO56" s="292"/>
    </row>
    <row r="57" spans="1:41" s="55" customFormat="1" ht="25.5" customHeight="1" x14ac:dyDescent="0.2">
      <c r="A57" s="293"/>
      <c r="B57" s="59"/>
      <c r="C57" s="59" t="str">
        <f>IF(LEN(A22)&gt;30,"","vom")</f>
        <v>vom</v>
      </c>
      <c r="D57" s="394"/>
      <c r="E57" s="395"/>
      <c r="F57" s="59"/>
      <c r="G57" s="59"/>
      <c r="H57" s="59"/>
      <c r="I57" s="59"/>
      <c r="J57" s="290"/>
      <c r="K57" s="291"/>
      <c r="L57" s="291"/>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292"/>
      <c r="AL57" s="292"/>
      <c r="AM57" s="292"/>
      <c r="AN57" s="292"/>
      <c r="AO57" s="292"/>
    </row>
    <row r="58" spans="1:41" s="55" customFormat="1" ht="6" customHeight="1" x14ac:dyDescent="0.2">
      <c r="A58" s="293"/>
      <c r="B58" s="59"/>
      <c r="C58" s="59"/>
      <c r="D58" s="59"/>
      <c r="E58" s="59"/>
      <c r="F58" s="59"/>
      <c r="G58" s="59"/>
      <c r="H58" s="59"/>
      <c r="I58" s="59"/>
      <c r="J58" s="290"/>
      <c r="K58" s="291"/>
      <c r="L58" s="291"/>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292"/>
      <c r="AL58" s="292"/>
      <c r="AM58" s="292"/>
      <c r="AN58" s="292"/>
      <c r="AO58" s="292"/>
    </row>
    <row r="59" spans="1:41" s="55" customFormat="1" ht="12.75" customHeight="1" x14ac:dyDescent="0.2">
      <c r="A59" s="293" t="str">
        <f>IF(LEN(A22)&gt;30,"","genannten zu versichernden Personen mit den nachfolgend genannten Unterlagen erhalten zu haben:")</f>
        <v>genannten zu versichernden Personen mit den nachfolgend genannten Unterlagen erhalten zu haben:</v>
      </c>
      <c r="B59" s="59"/>
      <c r="C59" s="59"/>
      <c r="D59" s="59"/>
      <c r="E59" s="59"/>
      <c r="F59" s="59"/>
      <c r="G59" s="59"/>
      <c r="H59" s="59"/>
      <c r="I59" s="59"/>
      <c r="J59" s="290"/>
      <c r="K59" s="291"/>
      <c r="L59" s="291"/>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292"/>
      <c r="AL59" s="292"/>
      <c r="AM59" s="292"/>
      <c r="AN59" s="292"/>
      <c r="AO59" s="292"/>
    </row>
    <row r="60" spans="1:41" s="55" customFormat="1" ht="12.75" customHeight="1" x14ac:dyDescent="0.2">
      <c r="A60" s="294" t="str">
        <f>IF(LEN(A22)&gt;30,"","'- Kundeninformation")</f>
        <v>'- Kundeninformation</v>
      </c>
      <c r="B60" s="59"/>
      <c r="C60" s="59"/>
      <c r="D60" s="59"/>
      <c r="E60" s="59"/>
      <c r="F60" s="59"/>
      <c r="G60" s="59"/>
      <c r="H60" s="59"/>
      <c r="I60" s="59"/>
      <c r="J60" s="290"/>
      <c r="K60" s="291"/>
      <c r="L60" s="291"/>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292"/>
      <c r="AL60" s="292"/>
      <c r="AM60" s="292"/>
      <c r="AN60" s="292"/>
      <c r="AO60" s="292"/>
    </row>
    <row r="61" spans="1:41" s="55" customFormat="1" ht="12.75" customHeight="1" x14ac:dyDescent="0.2">
      <c r="A61" s="294" t="str">
        <f>IF(LEN(A22)&gt;30,"","'- Anlage zur Kundeninformation und Versicherungsbedingungen")</f>
        <v>'- Anlage zur Kundeninformation und Versicherungsbedingungen</v>
      </c>
      <c r="B61" s="59"/>
      <c r="C61" s="59"/>
      <c r="D61" s="59"/>
      <c r="E61" s="59"/>
      <c r="F61" s="59"/>
      <c r="G61" s="59"/>
      <c r="H61" s="59"/>
      <c r="I61" s="59"/>
      <c r="J61" s="290"/>
      <c r="K61" s="291"/>
      <c r="L61" s="291"/>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292"/>
      <c r="AL61" s="292"/>
      <c r="AM61" s="292"/>
      <c r="AN61" s="292"/>
      <c r="AO61" s="292"/>
    </row>
    <row r="62" spans="1:41" s="55" customFormat="1" ht="6" customHeight="1" x14ac:dyDescent="0.2">
      <c r="A62" s="294"/>
      <c r="B62" s="59"/>
      <c r="C62" s="59"/>
      <c r="D62" s="59"/>
      <c r="E62" s="59"/>
      <c r="F62" s="59"/>
      <c r="G62" s="59"/>
      <c r="H62" s="59"/>
      <c r="I62" s="59"/>
      <c r="J62" s="290"/>
      <c r="K62" s="291"/>
      <c r="L62" s="291"/>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292"/>
      <c r="AL62" s="292"/>
      <c r="AM62" s="292"/>
      <c r="AN62" s="292"/>
      <c r="AO62" s="292"/>
    </row>
    <row r="63" spans="1:41" s="55" customFormat="1" ht="25.5" customHeight="1" x14ac:dyDescent="0.2">
      <c r="A63" s="293" t="str">
        <f>IF(LEN(A22)&gt;30,"","Ort, Datum:")</f>
        <v>Ort, Datum:</v>
      </c>
      <c r="B63" s="396" t="str">
        <f>IF(B50="","",B50)</f>
        <v/>
      </c>
      <c r="C63" s="345"/>
      <c r="D63" s="345"/>
      <c r="E63" s="397" t="str">
        <f>IF(LEN(A22)&gt;30,"","               Unterschrift des 
               Arbeitgebers:")</f>
        <v xml:space="preserve">               Unterschrift des 
               Arbeitgebers:</v>
      </c>
      <c r="F63" s="398"/>
      <c r="G63" s="392"/>
      <c r="H63" s="393"/>
      <c r="I63" s="393"/>
      <c r="J63" s="290"/>
      <c r="K63" s="291"/>
      <c r="L63" s="291"/>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row>
    <row r="64" spans="1:41" s="299" customFormat="1" ht="24" customHeight="1" thickBot="1" x14ac:dyDescent="0.25">
      <c r="A64" s="295"/>
      <c r="B64" s="296"/>
      <c r="C64" s="296"/>
      <c r="D64" s="296"/>
      <c r="E64" s="296"/>
      <c r="F64" s="296"/>
      <c r="G64" s="296"/>
      <c r="H64" s="296"/>
      <c r="I64" s="296"/>
      <c r="J64" s="297"/>
      <c r="K64" s="298"/>
      <c r="L64" s="298"/>
      <c r="M64" s="298"/>
      <c r="N64" s="298"/>
      <c r="O64" s="298"/>
      <c r="P64" s="298"/>
      <c r="Q64" s="298"/>
      <c r="R64" s="298"/>
      <c r="S64" s="298"/>
      <c r="T64" s="298"/>
      <c r="U64" s="298"/>
      <c r="V64" s="298"/>
      <c r="W64" s="298"/>
      <c r="X64" s="298"/>
      <c r="Y64" s="298"/>
      <c r="Z64" s="298"/>
      <c r="AA64" s="298"/>
      <c r="AB64" s="298"/>
      <c r="AC64" s="298"/>
      <c r="AD64" s="298"/>
      <c r="AE64" s="298"/>
      <c r="AF64" s="298"/>
      <c r="AG64" s="298"/>
      <c r="AH64" s="298"/>
      <c r="AI64" s="298"/>
      <c r="AJ64" s="298"/>
      <c r="AK64" s="298"/>
      <c r="AL64" s="298"/>
      <c r="AM64" s="298"/>
      <c r="AN64" s="298"/>
      <c r="AO64" s="298"/>
    </row>
    <row r="65" spans="1:22" s="143" customFormat="1" ht="20.100000000000001" customHeight="1" thickTop="1" x14ac:dyDescent="0.2">
      <c r="A65" s="188" t="s">
        <v>296</v>
      </c>
      <c r="B65" s="156"/>
      <c r="C65" s="156"/>
      <c r="D65" s="156"/>
      <c r="E65" s="156"/>
      <c r="F65" s="156"/>
      <c r="G65" s="156"/>
      <c r="H65" s="156"/>
      <c r="I65" s="156"/>
      <c r="J65" s="189"/>
      <c r="K65" s="164"/>
      <c r="L65" s="164"/>
      <c r="M65" s="164"/>
      <c r="N65" s="164"/>
      <c r="O65" s="164"/>
      <c r="P65" s="164"/>
      <c r="Q65" s="164"/>
      <c r="R65" s="164"/>
      <c r="S65" s="164"/>
      <c r="T65" s="164"/>
      <c r="U65" s="164"/>
      <c r="V65" s="164"/>
    </row>
    <row r="66" spans="1:22" ht="15.75" customHeight="1" x14ac:dyDescent="0.2">
      <c r="A66" s="327" t="s">
        <v>348</v>
      </c>
      <c r="B66" s="327"/>
      <c r="C66" s="327"/>
      <c r="D66" s="327"/>
      <c r="E66" s="327"/>
      <c r="F66" s="327"/>
      <c r="G66" s="327"/>
      <c r="H66" s="327"/>
      <c r="I66" s="327"/>
      <c r="J66" s="101"/>
      <c r="K66" s="148"/>
      <c r="L66" s="148"/>
    </row>
    <row r="67" spans="1:22" ht="20.100000000000001" customHeight="1" thickBot="1" x14ac:dyDescent="0.25">
      <c r="A67" s="190" t="s">
        <v>295</v>
      </c>
      <c r="B67" s="191"/>
      <c r="C67" s="191"/>
      <c r="D67" s="191"/>
      <c r="E67" s="191"/>
      <c r="F67" s="191"/>
      <c r="G67" s="191"/>
      <c r="H67" s="191"/>
      <c r="I67" s="191"/>
      <c r="J67" s="192"/>
    </row>
    <row r="68" spans="1:22" ht="5.0999999999999996" customHeight="1" x14ac:dyDescent="0.2">
      <c r="A68" s="324"/>
      <c r="B68" s="416"/>
      <c r="C68" s="323"/>
      <c r="D68" s="323"/>
      <c r="E68" s="323"/>
      <c r="F68" s="417"/>
      <c r="G68" s="418"/>
      <c r="H68" s="194"/>
      <c r="I68" s="194"/>
      <c r="J68" s="195"/>
    </row>
    <row r="69" spans="1:22" ht="5.0999999999999996" customHeight="1" x14ac:dyDescent="0.2">
      <c r="A69" s="325"/>
      <c r="B69" s="194"/>
      <c r="C69" s="194"/>
      <c r="D69" s="194"/>
      <c r="E69" s="194"/>
      <c r="F69" s="194"/>
      <c r="G69" s="194"/>
      <c r="H69" s="194"/>
      <c r="I69" s="194"/>
      <c r="J69" s="195"/>
    </row>
    <row r="70" spans="1:22" ht="6.75" customHeight="1" x14ac:dyDescent="0.2">
      <c r="A70" s="196"/>
      <c r="B70" s="194"/>
      <c r="C70" s="194"/>
      <c r="D70" s="194"/>
      <c r="E70" s="194"/>
      <c r="F70" s="194"/>
      <c r="G70" s="194"/>
      <c r="H70" s="194"/>
      <c r="I70" s="194"/>
      <c r="J70" s="195"/>
    </row>
    <row r="71" spans="1:22" ht="160.5" customHeight="1" x14ac:dyDescent="0.2">
      <c r="A71" s="197" t="s">
        <v>294</v>
      </c>
      <c r="B71" s="419" t="s">
        <v>293</v>
      </c>
      <c r="C71" s="419"/>
      <c r="D71" s="419"/>
      <c r="E71" s="419"/>
      <c r="F71" s="419"/>
      <c r="G71" s="419"/>
      <c r="H71" s="419"/>
      <c r="I71" s="419"/>
      <c r="J71" s="195"/>
    </row>
    <row r="72" spans="1:22" ht="6.75" customHeight="1" x14ac:dyDescent="0.2">
      <c r="A72" s="198"/>
      <c r="B72" s="194"/>
      <c r="C72" s="194"/>
      <c r="D72" s="194"/>
      <c r="E72" s="194"/>
      <c r="F72" s="194"/>
      <c r="G72" s="194"/>
      <c r="H72" s="194"/>
      <c r="I72" s="194"/>
      <c r="J72" s="195"/>
    </row>
    <row r="73" spans="1:22" s="228" customFormat="1" ht="18.75" customHeight="1" x14ac:dyDescent="0.2">
      <c r="A73" s="261"/>
      <c r="B73" s="261"/>
      <c r="C73" s="261"/>
      <c r="D73" s="237"/>
      <c r="E73" s="261"/>
      <c r="F73" s="261"/>
      <c r="G73" s="261"/>
      <c r="H73" s="261"/>
      <c r="I73" s="261"/>
      <c r="J73" s="101"/>
      <c r="K73" s="243"/>
      <c r="L73" s="243"/>
    </row>
    <row r="74" spans="1:22" ht="5.25" customHeight="1" x14ac:dyDescent="0.2">
      <c r="A74" s="198"/>
      <c r="B74" s="194"/>
      <c r="C74" s="194"/>
      <c r="D74" s="194"/>
      <c r="E74" s="194"/>
      <c r="F74" s="194"/>
      <c r="G74" s="194"/>
      <c r="H74" s="194"/>
      <c r="I74" s="194"/>
      <c r="J74" s="195"/>
    </row>
    <row r="75" spans="1:22" ht="24.75" customHeight="1" x14ac:dyDescent="0.2">
      <c r="A75" s="199" t="s">
        <v>9</v>
      </c>
      <c r="B75" s="339"/>
      <c r="C75" s="340"/>
      <c r="D75" s="340"/>
      <c r="E75" s="340"/>
      <c r="F75" s="340"/>
      <c r="G75" s="340"/>
      <c r="H75" s="340"/>
      <c r="I75" s="340"/>
      <c r="J75" s="195"/>
    </row>
    <row r="76" spans="1:22" ht="12" customHeight="1" x14ac:dyDescent="0.2">
      <c r="A76" s="200"/>
      <c r="B76" s="420" t="s">
        <v>292</v>
      </c>
      <c r="C76" s="420"/>
      <c r="D76" s="420"/>
      <c r="E76" s="420"/>
      <c r="F76" s="420"/>
      <c r="G76" s="420"/>
      <c r="H76" s="420"/>
      <c r="I76" s="420"/>
      <c r="J76" s="99"/>
    </row>
    <row r="77" spans="1:22" ht="6" customHeight="1" x14ac:dyDescent="0.2">
      <c r="A77" s="198"/>
      <c r="B77" s="194"/>
      <c r="C77" s="194"/>
      <c r="D77" s="194"/>
      <c r="E77" s="194"/>
      <c r="F77" s="194"/>
      <c r="G77" s="194"/>
      <c r="H77" s="194"/>
      <c r="I77" s="194"/>
      <c r="J77" s="195"/>
    </row>
    <row r="78" spans="1:22" ht="24.75" customHeight="1" x14ac:dyDescent="0.2">
      <c r="A78" s="199" t="s">
        <v>10</v>
      </c>
      <c r="B78" s="339"/>
      <c r="C78" s="340"/>
      <c r="D78" s="340"/>
      <c r="E78" s="340"/>
      <c r="F78" s="340"/>
      <c r="G78" s="340"/>
      <c r="H78" s="340"/>
      <c r="I78" s="340"/>
      <c r="J78" s="195"/>
    </row>
    <row r="79" spans="1:22" ht="8.25" customHeight="1" x14ac:dyDescent="0.2">
      <c r="A79" s="198"/>
      <c r="B79" s="194"/>
      <c r="C79" s="194"/>
      <c r="D79" s="194"/>
      <c r="E79" s="194"/>
      <c r="F79" s="194"/>
      <c r="G79" s="194"/>
      <c r="H79" s="194"/>
      <c r="I79" s="194"/>
      <c r="J79" s="195"/>
    </row>
    <row r="80" spans="1:22" ht="24.75" customHeight="1" x14ac:dyDescent="0.2">
      <c r="A80" s="200" t="s">
        <v>291</v>
      </c>
      <c r="B80" s="100"/>
      <c r="C80" s="100"/>
      <c r="D80" s="346"/>
      <c r="E80" s="421"/>
      <c r="F80" s="346"/>
      <c r="G80" s="421"/>
      <c r="H80" s="346"/>
      <c r="I80" s="344"/>
      <c r="J80" s="195"/>
    </row>
    <row r="81" spans="1:22" ht="13.5" customHeight="1" x14ac:dyDescent="0.2">
      <c r="A81" s="196"/>
      <c r="B81" s="201" t="s">
        <v>290</v>
      </c>
      <c r="C81" s="202" t="s">
        <v>289</v>
      </c>
      <c r="D81" s="342"/>
      <c r="E81" s="343"/>
      <c r="F81" s="342"/>
      <c r="G81" s="343"/>
      <c r="H81" s="342"/>
      <c r="I81" s="343"/>
      <c r="J81" s="195"/>
    </row>
    <row r="82" spans="1:22" ht="8.25" customHeight="1" x14ac:dyDescent="0.2">
      <c r="A82" s="198"/>
      <c r="B82" s="194"/>
      <c r="C82" s="194"/>
      <c r="D82" s="194"/>
      <c r="E82" s="194"/>
      <c r="F82" s="194"/>
      <c r="G82" s="194"/>
      <c r="H82" s="194"/>
      <c r="I82" s="194"/>
      <c r="J82" s="195"/>
    </row>
    <row r="83" spans="1:22" ht="24.75" customHeight="1" x14ac:dyDescent="0.2">
      <c r="A83" s="203" t="s">
        <v>288</v>
      </c>
      <c r="B83" s="344"/>
      <c r="C83" s="345"/>
      <c r="D83" s="345"/>
      <c r="E83" s="204" t="s">
        <v>287</v>
      </c>
      <c r="F83" s="346"/>
      <c r="G83" s="344"/>
      <c r="H83" s="345"/>
      <c r="I83" s="345"/>
      <c r="J83" s="195"/>
    </row>
    <row r="84" spans="1:22" ht="6" customHeight="1" x14ac:dyDescent="0.2">
      <c r="A84" s="196"/>
      <c r="B84" s="201"/>
      <c r="C84" s="202"/>
      <c r="D84" s="201"/>
      <c r="E84" s="169"/>
      <c r="F84" s="201"/>
      <c r="G84" s="169"/>
      <c r="H84" s="201"/>
      <c r="I84" s="169"/>
      <c r="J84" s="195"/>
    </row>
    <row r="85" spans="1:22" ht="24.75" customHeight="1" x14ac:dyDescent="0.2">
      <c r="A85" s="203" t="s">
        <v>286</v>
      </c>
      <c r="B85" s="344"/>
      <c r="C85" s="345"/>
      <c r="D85" s="345"/>
      <c r="E85" s="345"/>
      <c r="F85" s="345"/>
      <c r="G85" s="345"/>
      <c r="H85" s="345"/>
      <c r="I85" s="345"/>
      <c r="J85" s="195"/>
    </row>
    <row r="86" spans="1:22" ht="6" customHeight="1" x14ac:dyDescent="0.2">
      <c r="A86" s="205"/>
      <c r="B86" s="193"/>
      <c r="C86" s="193"/>
      <c r="D86" s="193"/>
      <c r="E86" s="193"/>
      <c r="F86" s="193"/>
      <c r="G86" s="193"/>
      <c r="H86" s="193"/>
      <c r="I86" s="193"/>
      <c r="J86" s="99"/>
    </row>
    <row r="87" spans="1:22" ht="25.5" customHeight="1" x14ac:dyDescent="0.2">
      <c r="A87" s="206" t="s">
        <v>285</v>
      </c>
      <c r="B87" s="347"/>
      <c r="C87" s="348"/>
      <c r="D87" s="348"/>
      <c r="E87" s="348"/>
      <c r="F87" s="348"/>
      <c r="G87" s="348"/>
      <c r="H87" s="348"/>
      <c r="I87" s="348"/>
      <c r="J87" s="99"/>
    </row>
    <row r="88" spans="1:22" ht="14.25" customHeight="1" x14ac:dyDescent="0.2">
      <c r="A88" s="200"/>
      <c r="B88" s="349" t="s">
        <v>284</v>
      </c>
      <c r="C88" s="349"/>
      <c r="D88" s="349"/>
      <c r="E88" s="349"/>
      <c r="F88" s="349"/>
      <c r="G88" s="349"/>
      <c r="H88" s="349"/>
      <c r="I88" s="349"/>
      <c r="J88" s="99"/>
    </row>
    <row r="89" spans="1:22" ht="7.5" customHeight="1" thickBot="1" x14ac:dyDescent="0.25">
      <c r="A89" s="207"/>
      <c r="B89" s="208"/>
      <c r="C89" s="208"/>
      <c r="D89" s="208"/>
      <c r="E89" s="208"/>
      <c r="F89" s="208"/>
      <c r="G89" s="208"/>
      <c r="H89" s="208"/>
      <c r="I89" s="208"/>
      <c r="J89" s="209"/>
    </row>
    <row r="90" spans="1:22" ht="6.75" customHeight="1" thickTop="1" x14ac:dyDescent="0.2">
      <c r="A90" s="320"/>
      <c r="B90" s="210"/>
      <c r="C90" s="211"/>
      <c r="D90" s="211"/>
      <c r="E90" s="212"/>
      <c r="F90" s="212"/>
      <c r="G90" s="212"/>
      <c r="H90" s="212"/>
      <c r="I90" s="212"/>
      <c r="J90" s="213"/>
    </row>
    <row r="91" spans="1:22" s="233" customFormat="1" ht="7.5" customHeight="1" x14ac:dyDescent="0.2">
      <c r="A91" s="321"/>
      <c r="B91" s="322"/>
      <c r="C91" s="322"/>
      <c r="D91" s="323"/>
      <c r="E91" s="323"/>
      <c r="F91" s="234"/>
      <c r="G91" s="234"/>
      <c r="H91" s="234"/>
      <c r="I91" s="234"/>
      <c r="J91" s="195"/>
      <c r="K91" s="241"/>
      <c r="L91" s="241"/>
      <c r="M91" s="241"/>
      <c r="N91" s="241"/>
      <c r="O91" s="241"/>
      <c r="P91" s="241"/>
      <c r="Q91" s="241"/>
      <c r="R91" s="241"/>
      <c r="S91" s="241"/>
      <c r="T91" s="241"/>
      <c r="U91" s="241"/>
      <c r="V91" s="241"/>
    </row>
    <row r="92" spans="1:22" ht="7.5" customHeight="1" thickBot="1" x14ac:dyDescent="0.25">
      <c r="A92" s="214"/>
      <c r="B92" s="194"/>
      <c r="C92" s="194"/>
      <c r="D92" s="194"/>
      <c r="E92" s="194"/>
      <c r="F92" s="194"/>
      <c r="G92" s="194"/>
      <c r="H92" s="194"/>
      <c r="I92" s="194"/>
      <c r="J92" s="195"/>
    </row>
    <row r="93" spans="1:22" ht="35.25" customHeight="1" x14ac:dyDescent="0.25">
      <c r="A93" s="426" t="str">
        <f>IF(LEN(A22)&lt;=30,"Absatz zum Verzichtsmodell ausgeblendet, da nicht gewählt","Beiblatt zur Listenmäßigen Anmeldung für eine Direktversicherung mit Verzicht auf den sofortigen Erhalt der vorvertraglichen Information nach § 7 Abs. 1 S. 3 VVG")</f>
        <v>Absatz zum Verzichtsmodell ausgeblendet, da nicht gewählt</v>
      </c>
      <c r="B93" s="427"/>
      <c r="C93" s="427"/>
      <c r="D93" s="427"/>
      <c r="E93" s="427"/>
      <c r="F93" s="427"/>
      <c r="G93" s="427"/>
      <c r="H93" s="427"/>
      <c r="I93" s="427"/>
      <c r="J93" s="428"/>
      <c r="K93" s="154"/>
      <c r="L93" s="154"/>
    </row>
    <row r="94" spans="1:22" s="215" customFormat="1" ht="6" customHeight="1" x14ac:dyDescent="0.2">
      <c r="A94" s="98"/>
      <c r="B94" s="95"/>
      <c r="C94" s="95"/>
      <c r="D94" s="95"/>
      <c r="E94" s="95"/>
      <c r="F94" s="95"/>
      <c r="G94" s="97"/>
      <c r="H94" s="97"/>
      <c r="I94" s="97"/>
      <c r="J94" s="96"/>
      <c r="K94" s="154"/>
      <c r="L94" s="154"/>
      <c r="M94" s="141"/>
      <c r="N94" s="141"/>
      <c r="O94" s="141"/>
      <c r="P94" s="141"/>
      <c r="Q94" s="141"/>
      <c r="R94" s="141"/>
      <c r="S94" s="141"/>
      <c r="T94" s="141"/>
      <c r="U94" s="141"/>
      <c r="V94" s="141"/>
    </row>
    <row r="95" spans="1:22" s="215" customFormat="1" ht="5.45" customHeight="1" x14ac:dyDescent="0.2">
      <c r="A95" s="72"/>
      <c r="B95" s="95"/>
      <c r="C95" s="95"/>
      <c r="D95" s="95"/>
      <c r="E95" s="95"/>
      <c r="F95" s="95"/>
      <c r="G95" s="95"/>
      <c r="H95" s="95"/>
      <c r="I95" s="95"/>
      <c r="J95" s="94"/>
      <c r="K95" s="154"/>
      <c r="L95" s="154"/>
      <c r="M95" s="141"/>
      <c r="N95" s="141"/>
      <c r="O95" s="141"/>
      <c r="P95" s="141"/>
      <c r="Q95" s="141"/>
      <c r="R95" s="141"/>
      <c r="S95" s="141"/>
      <c r="T95" s="141"/>
      <c r="U95" s="141"/>
      <c r="V95" s="141"/>
    </row>
    <row r="96" spans="1:22" s="215" customFormat="1" ht="5.45" customHeight="1" x14ac:dyDescent="0.2">
      <c r="A96" s="72"/>
      <c r="B96" s="69"/>
      <c r="C96" s="69"/>
      <c r="D96" s="69"/>
      <c r="E96" s="69"/>
      <c r="F96" s="69"/>
      <c r="G96" s="69"/>
      <c r="H96" s="69"/>
      <c r="I96" s="69"/>
      <c r="J96" s="68"/>
      <c r="K96" s="64"/>
      <c r="L96" s="64"/>
      <c r="M96" s="141"/>
      <c r="N96" s="141"/>
      <c r="O96" s="141"/>
      <c r="P96" s="141"/>
      <c r="Q96" s="141"/>
      <c r="R96" s="141"/>
      <c r="S96" s="141"/>
      <c r="T96" s="141"/>
      <c r="U96" s="141"/>
      <c r="V96" s="141"/>
    </row>
    <row r="97" spans="1:256" s="215" customFormat="1" ht="25.5" customHeight="1" x14ac:dyDescent="0.2">
      <c r="A97" s="85" t="str">
        <f>IF(LEN(A22)&lt;=30,"","Versicherungs-nehmer")</f>
        <v/>
      </c>
      <c r="B97" s="92" t="str">
        <f>IF(LEN(A22)&lt;=30,"","Firma")</f>
        <v/>
      </c>
      <c r="C97" s="399"/>
      <c r="D97" s="400"/>
      <c r="E97" s="400"/>
      <c r="F97" s="400"/>
      <c r="G97" s="400"/>
      <c r="H97" s="124" t="str">
        <f>IF(LEN(A22)&lt;=30,""," Rechtsform")</f>
        <v/>
      </c>
      <c r="I97" s="224"/>
      <c r="J97" s="68"/>
      <c r="K97" s="64"/>
      <c r="L97" s="64"/>
      <c r="M97" s="141"/>
      <c r="N97" s="141"/>
      <c r="O97" s="141"/>
      <c r="P97" s="141"/>
      <c r="Q97" s="141"/>
      <c r="R97" s="141"/>
      <c r="S97" s="141"/>
      <c r="T97" s="141"/>
      <c r="U97" s="141"/>
      <c r="V97" s="141"/>
    </row>
    <row r="98" spans="1:256" s="215" customFormat="1" ht="14.25" customHeight="1" x14ac:dyDescent="0.2">
      <c r="A98" s="122"/>
      <c r="B98" s="92"/>
      <c r="C98" s="124"/>
      <c r="D98" s="124"/>
      <c r="E98" s="124"/>
      <c r="F98" s="124"/>
      <c r="G98" s="124"/>
      <c r="H98" s="124"/>
      <c r="I98" s="124"/>
      <c r="J98" s="68"/>
      <c r="K98" s="64"/>
      <c r="L98" s="64"/>
      <c r="M98" s="141"/>
      <c r="N98" s="141"/>
      <c r="O98" s="141"/>
      <c r="P98" s="141"/>
      <c r="Q98" s="141"/>
      <c r="R98" s="141"/>
      <c r="S98" s="141"/>
      <c r="T98" s="141"/>
      <c r="U98" s="141"/>
      <c r="V98" s="141"/>
    </row>
    <row r="99" spans="1:256" s="215" customFormat="1" ht="25.5" customHeight="1" x14ac:dyDescent="0.2">
      <c r="A99" s="70"/>
      <c r="B99" s="92" t="str">
        <f>IF(LEN(A22)&lt;=30,"","Straße  ")</f>
        <v/>
      </c>
      <c r="C99" s="429"/>
      <c r="D99" s="430"/>
      <c r="E99" s="430"/>
      <c r="F99" s="430"/>
      <c r="G99" s="430"/>
      <c r="H99" s="92" t="str">
        <f>IF(LEN(A22)&lt;=30,"","Haus-Nr. ")</f>
        <v/>
      </c>
      <c r="I99" s="224"/>
      <c r="J99" s="68"/>
      <c r="K99" s="64"/>
      <c r="L99" s="64"/>
      <c r="M99" s="141"/>
      <c r="N99" s="141"/>
      <c r="O99" s="141"/>
      <c r="P99" s="141"/>
      <c r="Q99" s="141"/>
      <c r="R99" s="141"/>
      <c r="S99" s="141"/>
      <c r="T99" s="141"/>
      <c r="U99" s="141"/>
      <c r="V99" s="141"/>
    </row>
    <row r="100" spans="1:256" s="215" customFormat="1" ht="14.25" customHeight="1" x14ac:dyDescent="0.2">
      <c r="A100" s="70"/>
      <c r="B100" s="92"/>
      <c r="C100" s="124"/>
      <c r="D100" s="124"/>
      <c r="E100" s="124"/>
      <c r="F100" s="124"/>
      <c r="G100" s="124"/>
      <c r="H100" s="124"/>
      <c r="I100" s="124"/>
      <c r="J100" s="68"/>
      <c r="K100" s="64"/>
      <c r="L100" s="93"/>
      <c r="M100" s="141"/>
      <c r="N100" s="141"/>
      <c r="O100" s="141"/>
      <c r="P100" s="141"/>
      <c r="Q100" s="141"/>
      <c r="R100" s="141"/>
      <c r="S100" s="141"/>
      <c r="T100" s="141"/>
      <c r="U100" s="141"/>
      <c r="V100" s="141"/>
    </row>
    <row r="101" spans="1:256" s="215" customFormat="1" ht="25.5" customHeight="1" x14ac:dyDescent="0.2">
      <c r="A101" s="72"/>
      <c r="B101" s="92" t="str">
        <f>IF(LEN(A22)&lt;=30,"","PLZ      ")</f>
        <v/>
      </c>
      <c r="C101" s="224"/>
      <c r="D101" s="92" t="str">
        <f>IF(LEN(A22)&lt;=30,"","Ort   ")</f>
        <v/>
      </c>
      <c r="E101" s="399"/>
      <c r="F101" s="400"/>
      <c r="G101" s="400"/>
      <c r="H101" s="400"/>
      <c r="I101" s="400"/>
      <c r="J101" s="71"/>
      <c r="K101" s="81"/>
      <c r="L101" s="81"/>
      <c r="M101" s="141"/>
      <c r="N101" s="141"/>
      <c r="O101" s="141"/>
      <c r="P101" s="141"/>
      <c r="Q101" s="141"/>
      <c r="R101" s="141"/>
      <c r="S101" s="141"/>
      <c r="T101" s="141"/>
      <c r="U101" s="141"/>
      <c r="V101" s="141"/>
    </row>
    <row r="102" spans="1:256" s="215" customFormat="1" ht="14.25" customHeight="1" x14ac:dyDescent="0.2">
      <c r="A102" s="72"/>
      <c r="B102" s="124"/>
      <c r="C102" s="124"/>
      <c r="D102" s="124"/>
      <c r="E102" s="124"/>
      <c r="F102" s="124"/>
      <c r="G102" s="124"/>
      <c r="H102" s="124"/>
      <c r="I102" s="124"/>
      <c r="J102" s="71"/>
      <c r="K102" s="81"/>
      <c r="L102" s="81"/>
      <c r="M102" s="141"/>
      <c r="N102" s="141"/>
      <c r="O102" s="141"/>
      <c r="P102" s="141"/>
      <c r="Q102" s="141"/>
      <c r="R102" s="141"/>
      <c r="S102" s="141"/>
      <c r="T102" s="141"/>
      <c r="U102" s="141"/>
      <c r="V102" s="141"/>
    </row>
    <row r="103" spans="1:256" s="215" customFormat="1" ht="25.5" customHeight="1" x14ac:dyDescent="0.2">
      <c r="A103" s="431" t="str">
        <f>IF(LEN(A22)&lt;=30,"","Handelsregister/ 
Register-Nr.")</f>
        <v/>
      </c>
      <c r="B103" s="337"/>
      <c r="C103" s="399"/>
      <c r="D103" s="400"/>
      <c r="E103" s="400"/>
      <c r="F103" s="400"/>
      <c r="G103" s="400"/>
      <c r="H103" s="92"/>
      <c r="I103" s="91"/>
      <c r="J103" s="68"/>
      <c r="K103" s="64"/>
      <c r="L103" s="64"/>
      <c r="M103" s="141"/>
      <c r="N103" s="141"/>
      <c r="O103" s="141"/>
      <c r="P103" s="141"/>
      <c r="Q103" s="141"/>
      <c r="R103" s="141"/>
      <c r="S103" s="141"/>
      <c r="T103" s="141"/>
      <c r="U103" s="141"/>
      <c r="V103" s="141"/>
    </row>
    <row r="104" spans="1:256" s="215" customFormat="1" ht="14.25" customHeight="1" thickBot="1" x14ac:dyDescent="0.25">
      <c r="A104" s="90"/>
      <c r="B104" s="89"/>
      <c r="C104" s="83"/>
      <c r="D104" s="83"/>
      <c r="E104" s="83"/>
      <c r="F104" s="83"/>
      <c r="G104" s="83"/>
      <c r="H104" s="83"/>
      <c r="I104" s="83"/>
      <c r="J104" s="88"/>
      <c r="K104" s="64"/>
      <c r="L104" s="64"/>
      <c r="M104" s="141"/>
      <c r="N104" s="141"/>
      <c r="O104" s="141"/>
      <c r="P104" s="141"/>
      <c r="Q104" s="141"/>
      <c r="R104" s="141"/>
      <c r="S104" s="141"/>
      <c r="T104" s="141"/>
      <c r="U104" s="141"/>
      <c r="V104" s="141"/>
    </row>
    <row r="105" spans="1:256" s="215" customFormat="1" ht="4.1500000000000004" customHeight="1" x14ac:dyDescent="0.2">
      <c r="A105" s="87"/>
      <c r="B105" s="86"/>
      <c r="C105" s="86"/>
      <c r="D105" s="86"/>
      <c r="E105" s="86"/>
      <c r="F105" s="86"/>
      <c r="G105" s="86"/>
      <c r="H105" s="86"/>
      <c r="I105" s="86"/>
      <c r="J105" s="71"/>
      <c r="K105" s="81"/>
      <c r="L105" s="81"/>
      <c r="M105" s="141"/>
      <c r="N105" s="141"/>
      <c r="O105" s="141"/>
      <c r="P105" s="141"/>
      <c r="Q105" s="141"/>
      <c r="R105" s="141"/>
      <c r="S105" s="141"/>
      <c r="T105" s="141"/>
      <c r="U105" s="141"/>
      <c r="V105" s="141"/>
    </row>
    <row r="106" spans="1:256" s="215" customFormat="1" ht="28.5" customHeight="1" x14ac:dyDescent="0.2">
      <c r="A106" s="85" t="str">
        <f>IF(LEN(A22)&lt;=30,"","Versicherung(en)")</f>
        <v/>
      </c>
      <c r="B106" s="337" t="str">
        <f>IF(LEN(A22)&lt;=30,"","Listenmäßige Anmeldung vom")</f>
        <v/>
      </c>
      <c r="C106" s="432"/>
      <c r="D106" s="244"/>
      <c r="E106" s="363" t="str">
        <f>IF(LEN(A22)&lt;=30,"","          Vertrags- / Gruppen- /   Abkommensnummer  ")</f>
        <v/>
      </c>
      <c r="F106" s="364"/>
      <c r="G106" s="339"/>
      <c r="H106" s="340"/>
      <c r="I106" s="340"/>
      <c r="J106" s="71"/>
      <c r="K106" s="81"/>
      <c r="L106" s="81"/>
      <c r="M106" s="141"/>
      <c r="N106" s="141"/>
      <c r="O106" s="141"/>
      <c r="P106" s="141"/>
      <c r="Q106" s="141"/>
      <c r="R106" s="141"/>
      <c r="S106" s="141"/>
      <c r="T106" s="141"/>
      <c r="U106" s="141"/>
      <c r="V106" s="141"/>
    </row>
    <row r="107" spans="1:256" s="215" customFormat="1" ht="6" customHeight="1" thickBot="1" x14ac:dyDescent="0.25">
      <c r="A107" s="84"/>
      <c r="B107" s="83"/>
      <c r="C107" s="83"/>
      <c r="D107" s="83"/>
      <c r="E107" s="83"/>
      <c r="F107" s="83"/>
      <c r="G107" s="83"/>
      <c r="H107" s="83"/>
      <c r="I107" s="83"/>
      <c r="J107" s="82"/>
      <c r="K107" s="81"/>
      <c r="L107" s="81"/>
      <c r="M107" s="141"/>
      <c r="N107" s="141"/>
      <c r="O107" s="141"/>
      <c r="P107" s="141"/>
      <c r="Q107" s="141"/>
      <c r="R107" s="141"/>
      <c r="S107" s="141"/>
      <c r="T107" s="141"/>
      <c r="U107" s="141"/>
      <c r="V107" s="141"/>
    </row>
    <row r="108" spans="1:256" s="215" customFormat="1" ht="7.9" customHeight="1" x14ac:dyDescent="0.2">
      <c r="A108" s="80"/>
      <c r="B108" s="79"/>
      <c r="C108" s="79"/>
      <c r="D108" s="79"/>
      <c r="E108" s="79"/>
      <c r="F108" s="79"/>
      <c r="G108" s="79"/>
      <c r="H108" s="79"/>
      <c r="I108" s="79"/>
      <c r="J108" s="78"/>
      <c r="K108" s="74"/>
      <c r="L108" s="74"/>
      <c r="M108" s="141"/>
      <c r="N108" s="141"/>
      <c r="O108" s="141"/>
      <c r="P108" s="141"/>
      <c r="Q108" s="141"/>
      <c r="R108" s="141"/>
      <c r="S108" s="141"/>
      <c r="T108" s="141"/>
      <c r="U108" s="141"/>
      <c r="V108" s="141"/>
    </row>
    <row r="109" spans="1:256" s="215" customFormat="1" ht="13.7" customHeight="1" x14ac:dyDescent="0.2">
      <c r="A109" s="77" t="str">
        <f>IF(LEN(A22)&lt;=30,"","Verzicht auf vorvertragliche Information nach § 7 Abs. 1 S. 3 Versicherungsvertragsgesetz (VVG):")</f>
        <v/>
      </c>
      <c r="B109" s="76"/>
      <c r="C109" s="76"/>
      <c r="D109" s="76"/>
      <c r="E109" s="76"/>
      <c r="F109" s="76"/>
      <c r="G109" s="76"/>
      <c r="H109" s="76"/>
      <c r="I109" s="76"/>
      <c r="J109" s="75"/>
      <c r="K109" s="74"/>
      <c r="L109" s="74"/>
      <c r="M109" s="141"/>
      <c r="N109" s="141"/>
      <c r="O109" s="141"/>
      <c r="P109" s="141"/>
      <c r="Q109" s="141"/>
      <c r="R109" s="141"/>
      <c r="S109" s="141"/>
      <c r="T109" s="141"/>
      <c r="U109" s="141"/>
      <c r="V109" s="141"/>
    </row>
    <row r="110" spans="1:256" s="215" customFormat="1" ht="53.45" customHeight="1" x14ac:dyDescent="0.2">
      <c r="A110" s="334" t="str">
        <f>IF(LEN(A22)&lt;=30,"","Uns (Arbeitgeber) ist bekannt, dass der Versicherer die für die beantragte(en) Versicherung(en) maßgeblichen Vertragsbestimmungen und Allgemeinen Versicherungsbedingungen"&amp;" sowie die in der VVG-Informationspflichtenverordnung bestimmten Informationen, die im Vertragsvorschlag enthalten sind, grundsätzlich vor Abgabe unserer Vertragserklärung(en) (Antragsstellung) mitteilen muss."&amp;" Es genügt uns jedoch, diese Unterlagen zusammen mit dem (den) Versicherungsschein(en) zu erhalten.")</f>
        <v/>
      </c>
      <c r="B110" s="328"/>
      <c r="C110" s="328"/>
      <c r="D110" s="328"/>
      <c r="E110" s="328"/>
      <c r="F110" s="328"/>
      <c r="G110" s="328"/>
      <c r="H110" s="328"/>
      <c r="I110" s="328"/>
      <c r="J110" s="335"/>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c r="BL110" s="74"/>
      <c r="BM110" s="74"/>
      <c r="BN110" s="74"/>
      <c r="BO110" s="74"/>
      <c r="BP110" s="74"/>
      <c r="BQ110" s="74"/>
      <c r="BR110" s="74"/>
      <c r="BS110" s="74"/>
      <c r="BT110" s="74"/>
      <c r="BU110" s="74"/>
      <c r="BV110" s="74"/>
      <c r="BW110" s="74"/>
      <c r="BX110" s="74"/>
      <c r="BY110" s="74"/>
      <c r="BZ110" s="74"/>
      <c r="CA110" s="74"/>
      <c r="CB110" s="74"/>
      <c r="CC110" s="74"/>
      <c r="CD110" s="74"/>
      <c r="CE110" s="74"/>
      <c r="CF110" s="74"/>
      <c r="CG110" s="74"/>
      <c r="CH110" s="74"/>
      <c r="CI110" s="74"/>
      <c r="CJ110" s="74"/>
      <c r="CK110" s="74"/>
      <c r="CL110" s="74"/>
      <c r="CM110" s="74"/>
      <c r="CN110" s="74"/>
      <c r="CO110" s="74"/>
      <c r="CP110" s="74"/>
      <c r="CQ110" s="74"/>
      <c r="CR110" s="74"/>
      <c r="CS110" s="74"/>
      <c r="CT110" s="74"/>
      <c r="CU110" s="74"/>
      <c r="CV110" s="74"/>
      <c r="CW110" s="74"/>
      <c r="CX110" s="74"/>
      <c r="CY110" s="74"/>
      <c r="CZ110" s="74"/>
      <c r="DA110" s="74"/>
      <c r="DB110" s="74"/>
      <c r="DC110" s="74"/>
      <c r="DD110" s="74"/>
      <c r="DE110" s="74"/>
      <c r="DF110" s="74"/>
      <c r="DG110" s="74"/>
      <c r="DH110" s="74"/>
      <c r="DI110" s="74"/>
      <c r="DJ110" s="74"/>
      <c r="DK110" s="74"/>
      <c r="DL110" s="74"/>
      <c r="DM110" s="74"/>
      <c r="DN110" s="74"/>
      <c r="DO110" s="74"/>
      <c r="DP110" s="74"/>
      <c r="DQ110" s="74"/>
      <c r="DR110" s="74"/>
      <c r="DS110" s="74"/>
      <c r="DT110" s="74"/>
      <c r="DU110" s="74"/>
      <c r="DV110" s="74"/>
      <c r="DW110" s="74"/>
      <c r="DX110" s="74"/>
      <c r="DY110" s="74"/>
      <c r="DZ110" s="74"/>
      <c r="EA110" s="74"/>
      <c r="EB110" s="74"/>
      <c r="EC110" s="74"/>
      <c r="ED110" s="74"/>
      <c r="EE110" s="74"/>
      <c r="EF110" s="74"/>
      <c r="EG110" s="74"/>
      <c r="EH110" s="74"/>
      <c r="EI110" s="74"/>
      <c r="EJ110" s="74"/>
      <c r="EK110" s="74"/>
      <c r="EL110" s="74"/>
      <c r="EM110" s="74"/>
      <c r="EN110" s="74"/>
      <c r="EO110" s="74"/>
      <c r="EP110" s="74"/>
      <c r="EQ110" s="74"/>
      <c r="ER110" s="74"/>
      <c r="ES110" s="74"/>
      <c r="ET110" s="74"/>
      <c r="EU110" s="74"/>
      <c r="EV110" s="74"/>
      <c r="EW110" s="74"/>
      <c r="EX110" s="74"/>
      <c r="EY110" s="74"/>
      <c r="EZ110" s="74"/>
      <c r="FA110" s="74"/>
      <c r="FB110" s="74"/>
      <c r="FC110" s="74"/>
      <c r="FD110" s="74"/>
      <c r="FE110" s="74"/>
      <c r="FF110" s="74"/>
      <c r="FG110" s="74"/>
      <c r="FH110" s="74"/>
      <c r="FI110" s="74"/>
      <c r="FJ110" s="74"/>
      <c r="FK110" s="74"/>
      <c r="FL110" s="74"/>
      <c r="FM110" s="74"/>
      <c r="FN110" s="74"/>
      <c r="FO110" s="74"/>
      <c r="FP110" s="74"/>
      <c r="FQ110" s="74"/>
      <c r="FR110" s="74"/>
      <c r="FS110" s="74"/>
      <c r="FT110" s="74"/>
      <c r="FU110" s="74"/>
      <c r="FV110" s="74"/>
      <c r="FW110" s="74"/>
      <c r="FX110" s="74"/>
      <c r="FY110" s="74"/>
      <c r="FZ110" s="74"/>
      <c r="GA110" s="74"/>
      <c r="GB110" s="74"/>
      <c r="GC110" s="74"/>
      <c r="GD110" s="74"/>
      <c r="GE110" s="74"/>
      <c r="GF110" s="74"/>
      <c r="GG110" s="74"/>
      <c r="GH110" s="74"/>
      <c r="GI110" s="74"/>
      <c r="GJ110" s="74"/>
      <c r="GK110" s="74"/>
      <c r="GL110" s="74"/>
      <c r="GM110" s="74"/>
      <c r="GN110" s="74"/>
      <c r="GO110" s="74"/>
      <c r="GP110" s="74"/>
      <c r="GQ110" s="74"/>
      <c r="GR110" s="74"/>
      <c r="GS110" s="74"/>
      <c r="GT110" s="74"/>
      <c r="GU110" s="74"/>
      <c r="GV110" s="74"/>
      <c r="GW110" s="74"/>
      <c r="GX110" s="74"/>
      <c r="GY110" s="74"/>
      <c r="GZ110" s="74"/>
      <c r="HA110" s="74"/>
      <c r="HB110" s="74"/>
      <c r="HC110" s="74"/>
      <c r="HD110" s="74"/>
      <c r="HE110" s="74"/>
      <c r="HF110" s="74"/>
      <c r="HG110" s="74"/>
      <c r="HH110" s="74"/>
      <c r="HI110" s="74"/>
      <c r="HJ110" s="74"/>
      <c r="HK110" s="74"/>
      <c r="HL110" s="74"/>
      <c r="HM110" s="74"/>
      <c r="HN110" s="74"/>
      <c r="HO110" s="74"/>
      <c r="HP110" s="74"/>
      <c r="HQ110" s="74"/>
      <c r="HR110" s="74"/>
      <c r="HS110" s="74"/>
      <c r="HT110" s="74"/>
      <c r="HU110" s="74"/>
      <c r="HV110" s="74"/>
      <c r="HW110" s="74"/>
      <c r="HX110" s="74"/>
      <c r="HY110" s="74"/>
      <c r="HZ110" s="74"/>
      <c r="IA110" s="74"/>
      <c r="IB110" s="74"/>
      <c r="IC110" s="74"/>
      <c r="ID110" s="74"/>
      <c r="IE110" s="74"/>
      <c r="IF110" s="74"/>
      <c r="IG110" s="74"/>
      <c r="IH110" s="74"/>
      <c r="II110" s="74"/>
      <c r="IJ110" s="74"/>
      <c r="IK110" s="74"/>
      <c r="IL110" s="74"/>
      <c r="IM110" s="74"/>
      <c r="IN110" s="74"/>
      <c r="IO110" s="74"/>
      <c r="IP110" s="74"/>
      <c r="IQ110" s="74"/>
      <c r="IR110" s="74"/>
      <c r="IS110" s="74"/>
      <c r="IT110" s="74"/>
      <c r="IU110" s="74"/>
      <c r="IV110" s="74"/>
    </row>
    <row r="111" spans="1:256" s="215" customFormat="1" ht="24.95" customHeight="1" x14ac:dyDescent="0.2">
      <c r="A111" s="336" t="str">
        <f>IF(LEN(A22)&lt;=30,"","Daher verzichten wir durch unsere Unterschrift ausdrücklich auf die Überlassung der oben bezeichneten Unterlagen zum jetzigen Zeitpunkt."&amp;" Uns ist bewusst, dass wir hierdurch auf die Möglichkeit verzichten, diese Unterlagen vor Vertragsabschluss zur Kenntnis zu nehmen.")</f>
        <v/>
      </c>
      <c r="B111" s="337"/>
      <c r="C111" s="337"/>
      <c r="D111" s="337"/>
      <c r="E111" s="337"/>
      <c r="F111" s="337"/>
      <c r="G111" s="337"/>
      <c r="H111" s="337"/>
      <c r="I111" s="337"/>
      <c r="J111" s="338"/>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c r="BL111" s="74"/>
      <c r="BM111" s="74"/>
      <c r="BN111" s="74"/>
      <c r="BO111" s="74"/>
      <c r="BP111" s="74"/>
      <c r="BQ111" s="74"/>
      <c r="BR111" s="74"/>
      <c r="BS111" s="74"/>
      <c r="BT111" s="74"/>
      <c r="BU111" s="74"/>
      <c r="BV111" s="74"/>
      <c r="BW111" s="74"/>
      <c r="BX111" s="74"/>
      <c r="BY111" s="74"/>
      <c r="BZ111" s="74"/>
      <c r="CA111" s="74"/>
      <c r="CB111" s="74"/>
      <c r="CC111" s="74"/>
      <c r="CD111" s="74"/>
      <c r="CE111" s="74"/>
      <c r="CF111" s="74"/>
      <c r="CG111" s="74"/>
      <c r="CH111" s="74"/>
      <c r="CI111" s="74"/>
      <c r="CJ111" s="74"/>
      <c r="CK111" s="74"/>
      <c r="CL111" s="74"/>
      <c r="CM111" s="74"/>
      <c r="CN111" s="74"/>
      <c r="CO111" s="74"/>
      <c r="CP111" s="74"/>
      <c r="CQ111" s="74"/>
      <c r="CR111" s="74"/>
      <c r="CS111" s="74"/>
      <c r="CT111" s="74"/>
      <c r="CU111" s="74"/>
      <c r="CV111" s="74"/>
      <c r="CW111" s="74"/>
      <c r="CX111" s="74"/>
      <c r="CY111" s="74"/>
      <c r="CZ111" s="74"/>
      <c r="DA111" s="74"/>
      <c r="DB111" s="74"/>
      <c r="DC111" s="74"/>
      <c r="DD111" s="74"/>
      <c r="DE111" s="74"/>
      <c r="DF111" s="74"/>
      <c r="DG111" s="74"/>
      <c r="DH111" s="74"/>
      <c r="DI111" s="74"/>
      <c r="DJ111" s="74"/>
      <c r="DK111" s="74"/>
      <c r="DL111" s="74"/>
      <c r="DM111" s="74"/>
      <c r="DN111" s="74"/>
      <c r="DO111" s="74"/>
      <c r="DP111" s="74"/>
      <c r="DQ111" s="74"/>
      <c r="DR111" s="74"/>
      <c r="DS111" s="74"/>
      <c r="DT111" s="74"/>
      <c r="DU111" s="74"/>
      <c r="DV111" s="74"/>
      <c r="DW111" s="74"/>
      <c r="DX111" s="74"/>
      <c r="DY111" s="74"/>
      <c r="DZ111" s="74"/>
      <c r="EA111" s="74"/>
      <c r="EB111" s="74"/>
      <c r="EC111" s="74"/>
      <c r="ED111" s="74"/>
      <c r="EE111" s="74"/>
      <c r="EF111" s="74"/>
      <c r="EG111" s="74"/>
      <c r="EH111" s="74"/>
      <c r="EI111" s="74"/>
      <c r="EJ111" s="74"/>
      <c r="EK111" s="74"/>
      <c r="EL111" s="74"/>
      <c r="EM111" s="74"/>
      <c r="EN111" s="74"/>
      <c r="EO111" s="74"/>
      <c r="EP111" s="74"/>
      <c r="EQ111" s="74"/>
      <c r="ER111" s="74"/>
      <c r="ES111" s="74"/>
      <c r="ET111" s="74"/>
      <c r="EU111" s="74"/>
      <c r="EV111" s="74"/>
      <c r="EW111" s="74"/>
      <c r="EX111" s="74"/>
      <c r="EY111" s="74"/>
      <c r="EZ111" s="74"/>
      <c r="FA111" s="74"/>
      <c r="FB111" s="74"/>
      <c r="FC111" s="74"/>
      <c r="FD111" s="74"/>
      <c r="FE111" s="74"/>
      <c r="FF111" s="74"/>
      <c r="FG111" s="74"/>
      <c r="FH111" s="74"/>
      <c r="FI111" s="74"/>
      <c r="FJ111" s="74"/>
      <c r="FK111" s="74"/>
      <c r="FL111" s="74"/>
      <c r="FM111" s="74"/>
      <c r="FN111" s="74"/>
      <c r="FO111" s="74"/>
      <c r="FP111" s="74"/>
      <c r="FQ111" s="74"/>
      <c r="FR111" s="74"/>
      <c r="FS111" s="74"/>
      <c r="FT111" s="74"/>
      <c r="FU111" s="74"/>
      <c r="FV111" s="74"/>
      <c r="FW111" s="74"/>
      <c r="FX111" s="74"/>
      <c r="FY111" s="74"/>
      <c r="FZ111" s="74"/>
      <c r="GA111" s="74"/>
      <c r="GB111" s="74"/>
      <c r="GC111" s="74"/>
      <c r="GD111" s="74"/>
      <c r="GE111" s="74"/>
      <c r="GF111" s="74"/>
      <c r="GG111" s="74"/>
      <c r="GH111" s="74"/>
      <c r="GI111" s="74"/>
      <c r="GJ111" s="74"/>
      <c r="GK111" s="74"/>
      <c r="GL111" s="74"/>
      <c r="GM111" s="74"/>
      <c r="GN111" s="74"/>
      <c r="GO111" s="74"/>
      <c r="GP111" s="74"/>
      <c r="GQ111" s="74"/>
      <c r="GR111" s="74"/>
      <c r="GS111" s="74"/>
      <c r="GT111" s="74"/>
      <c r="GU111" s="74"/>
      <c r="GV111" s="74"/>
      <c r="GW111" s="74"/>
      <c r="GX111" s="74"/>
      <c r="GY111" s="74"/>
      <c r="GZ111" s="74"/>
      <c r="HA111" s="74"/>
      <c r="HB111" s="74"/>
      <c r="HC111" s="74"/>
      <c r="HD111" s="74"/>
      <c r="HE111" s="74"/>
      <c r="HF111" s="74"/>
      <c r="HG111" s="74"/>
      <c r="HH111" s="74"/>
      <c r="HI111" s="74"/>
      <c r="HJ111" s="74"/>
      <c r="HK111" s="74"/>
      <c r="HL111" s="74"/>
      <c r="HM111" s="74"/>
      <c r="HN111" s="74"/>
      <c r="HO111" s="74"/>
      <c r="HP111" s="74"/>
      <c r="HQ111" s="74"/>
      <c r="HR111" s="74"/>
      <c r="HS111" s="74"/>
      <c r="HT111" s="74"/>
      <c r="HU111" s="74"/>
      <c r="HV111" s="74"/>
      <c r="HW111" s="74"/>
      <c r="HX111" s="74"/>
      <c r="HY111" s="74"/>
      <c r="HZ111" s="74"/>
      <c r="IA111" s="74"/>
      <c r="IB111" s="74"/>
      <c r="IC111" s="74"/>
      <c r="ID111" s="74"/>
      <c r="IE111" s="74"/>
      <c r="IF111" s="74"/>
      <c r="IG111" s="74"/>
      <c r="IH111" s="74"/>
      <c r="II111" s="74"/>
      <c r="IJ111" s="74"/>
      <c r="IK111" s="74"/>
      <c r="IL111" s="74"/>
      <c r="IM111" s="74"/>
      <c r="IN111" s="74"/>
      <c r="IO111" s="74"/>
      <c r="IP111" s="74"/>
      <c r="IQ111" s="74"/>
      <c r="IR111" s="74"/>
      <c r="IS111" s="74"/>
      <c r="IT111" s="74"/>
      <c r="IU111" s="74"/>
      <c r="IV111" s="74"/>
    </row>
    <row r="112" spans="1:256" s="215" customFormat="1" ht="6.95" customHeight="1" x14ac:dyDescent="0.2">
      <c r="A112" s="72"/>
      <c r="B112" s="69"/>
      <c r="C112" s="69"/>
      <c r="D112" s="69"/>
      <c r="E112" s="73"/>
      <c r="F112" s="73"/>
      <c r="G112" s="73"/>
      <c r="H112" s="73"/>
      <c r="I112" s="73"/>
      <c r="J112" s="71"/>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c r="BI112" s="64"/>
      <c r="BJ112" s="64"/>
      <c r="BK112" s="64"/>
      <c r="BL112" s="64"/>
      <c r="BM112" s="64"/>
      <c r="BN112" s="64"/>
      <c r="BO112" s="64"/>
      <c r="BP112" s="64"/>
      <c r="BQ112" s="64"/>
      <c r="BR112" s="64"/>
      <c r="BS112" s="64"/>
      <c r="BT112" s="64"/>
      <c r="BU112" s="64"/>
      <c r="BV112" s="64"/>
      <c r="BW112" s="64"/>
      <c r="BX112" s="64"/>
      <c r="BY112" s="64"/>
      <c r="BZ112" s="64"/>
      <c r="CA112" s="64"/>
      <c r="CB112" s="64"/>
      <c r="CC112" s="64"/>
      <c r="CD112" s="64"/>
      <c r="CE112" s="64"/>
      <c r="CF112" s="64"/>
      <c r="CG112" s="64"/>
      <c r="CH112" s="64"/>
      <c r="CI112" s="64"/>
      <c r="CJ112" s="64"/>
      <c r="CK112" s="64"/>
      <c r="CL112" s="64"/>
      <c r="CM112" s="64"/>
      <c r="CN112" s="64"/>
      <c r="CO112" s="64"/>
      <c r="CP112" s="64"/>
      <c r="CQ112" s="64"/>
      <c r="CR112" s="64"/>
      <c r="CS112" s="64"/>
      <c r="CT112" s="64"/>
      <c r="CU112" s="64"/>
      <c r="CV112" s="64"/>
      <c r="CW112" s="64"/>
      <c r="CX112" s="64"/>
      <c r="CY112" s="64"/>
      <c r="CZ112" s="64"/>
      <c r="DA112" s="64"/>
      <c r="DB112" s="64"/>
      <c r="DC112" s="64"/>
      <c r="DD112" s="64"/>
      <c r="DE112" s="64"/>
      <c r="DF112" s="64"/>
      <c r="DG112" s="64"/>
      <c r="DH112" s="64"/>
      <c r="DI112" s="64"/>
      <c r="DJ112" s="64"/>
      <c r="DK112" s="64"/>
      <c r="DL112" s="64"/>
      <c r="DM112" s="64"/>
      <c r="DN112" s="64"/>
      <c r="DO112" s="64"/>
      <c r="DP112" s="64"/>
      <c r="DQ112" s="64"/>
      <c r="DR112" s="64"/>
      <c r="DS112" s="64"/>
      <c r="DT112" s="64"/>
      <c r="DU112" s="64"/>
      <c r="DV112" s="64"/>
      <c r="DW112" s="64"/>
      <c r="DX112" s="64"/>
      <c r="DY112" s="64"/>
      <c r="DZ112" s="64"/>
      <c r="EA112" s="64"/>
      <c r="EB112" s="64"/>
      <c r="EC112" s="64"/>
      <c r="ED112" s="64"/>
      <c r="EE112" s="64"/>
      <c r="EF112" s="64"/>
      <c r="EG112" s="64"/>
      <c r="EH112" s="64"/>
      <c r="EI112" s="64"/>
      <c r="EJ112" s="64"/>
      <c r="EK112" s="64"/>
      <c r="EL112" s="64"/>
      <c r="EM112" s="64"/>
      <c r="EN112" s="64"/>
      <c r="EO112" s="64"/>
      <c r="EP112" s="64"/>
      <c r="EQ112" s="64"/>
      <c r="ER112" s="64"/>
      <c r="ES112" s="64"/>
      <c r="ET112" s="64"/>
      <c r="EU112" s="64"/>
      <c r="EV112" s="64"/>
      <c r="EW112" s="64"/>
      <c r="EX112" s="64"/>
      <c r="EY112" s="64"/>
      <c r="EZ112" s="64"/>
      <c r="FA112" s="64"/>
      <c r="FB112" s="64"/>
      <c r="FC112" s="64"/>
      <c r="FD112" s="64"/>
      <c r="FE112" s="64"/>
      <c r="FF112" s="64"/>
      <c r="FG112" s="64"/>
      <c r="FH112" s="64"/>
      <c r="FI112" s="64"/>
      <c r="FJ112" s="64"/>
      <c r="FK112" s="64"/>
      <c r="FL112" s="64"/>
      <c r="FM112" s="64"/>
      <c r="FN112" s="64"/>
      <c r="FO112" s="64"/>
      <c r="FP112" s="64"/>
      <c r="FQ112" s="64"/>
      <c r="FR112" s="64"/>
      <c r="FS112" s="64"/>
      <c r="FT112" s="64"/>
      <c r="FU112" s="64"/>
      <c r="FV112" s="64"/>
      <c r="FW112" s="64"/>
      <c r="FX112" s="64"/>
      <c r="FY112" s="64"/>
      <c r="FZ112" s="64"/>
      <c r="GA112" s="64"/>
      <c r="GB112" s="64"/>
      <c r="GC112" s="64"/>
      <c r="GD112" s="64"/>
      <c r="GE112" s="64"/>
      <c r="GF112" s="64"/>
      <c r="GG112" s="64"/>
      <c r="GH112" s="64"/>
      <c r="GI112" s="64"/>
      <c r="GJ112" s="64"/>
      <c r="GK112" s="64"/>
      <c r="GL112" s="64"/>
      <c r="GM112" s="64"/>
      <c r="GN112" s="64"/>
      <c r="GO112" s="64"/>
      <c r="GP112" s="64"/>
      <c r="GQ112" s="64"/>
      <c r="GR112" s="64"/>
      <c r="GS112" s="64"/>
      <c r="GT112" s="64"/>
      <c r="GU112" s="64"/>
      <c r="GV112" s="64"/>
      <c r="GW112" s="64"/>
      <c r="GX112" s="64"/>
      <c r="GY112" s="64"/>
      <c r="GZ112" s="64"/>
      <c r="HA112" s="64"/>
      <c r="HB112" s="64"/>
      <c r="HC112" s="64"/>
      <c r="HD112" s="64"/>
      <c r="HE112" s="64"/>
      <c r="HF112" s="64"/>
      <c r="HG112" s="64"/>
      <c r="HH112" s="64"/>
      <c r="HI112" s="64"/>
      <c r="HJ112" s="64"/>
      <c r="HK112" s="64"/>
      <c r="HL112" s="64"/>
      <c r="HM112" s="64"/>
      <c r="HN112" s="64"/>
      <c r="HO112" s="64"/>
      <c r="HP112" s="64"/>
      <c r="HQ112" s="64"/>
      <c r="HR112" s="64"/>
      <c r="HS112" s="64"/>
      <c r="HT112" s="64"/>
      <c r="HU112" s="64"/>
      <c r="HV112" s="64"/>
      <c r="HW112" s="64"/>
      <c r="HX112" s="64"/>
      <c r="HY112" s="64"/>
      <c r="HZ112" s="64"/>
      <c r="IA112" s="64"/>
      <c r="IB112" s="64"/>
      <c r="IC112" s="64"/>
      <c r="ID112" s="64"/>
      <c r="IE112" s="64"/>
      <c r="IF112" s="64"/>
      <c r="IG112" s="64"/>
      <c r="IH112" s="64"/>
      <c r="II112" s="64"/>
      <c r="IJ112" s="64"/>
      <c r="IK112" s="64"/>
      <c r="IL112" s="64"/>
      <c r="IM112" s="64"/>
      <c r="IN112" s="64"/>
      <c r="IO112" s="64"/>
      <c r="IP112" s="64"/>
      <c r="IQ112" s="64"/>
      <c r="IR112" s="64"/>
      <c r="IS112" s="64"/>
      <c r="IT112" s="64"/>
      <c r="IU112" s="64"/>
      <c r="IV112" s="64"/>
    </row>
    <row r="113" spans="1:256" s="215" customFormat="1" ht="25.5" customHeight="1" x14ac:dyDescent="0.2">
      <c r="A113" s="72" t="str">
        <f>IF(LEN(A22)&lt;=30,"","Ort, Datum:")</f>
        <v/>
      </c>
      <c r="B113" s="339"/>
      <c r="C113" s="340"/>
      <c r="D113" s="340"/>
      <c r="E113" s="340"/>
      <c r="F113" s="340"/>
      <c r="G113" s="124"/>
      <c r="H113" s="124"/>
      <c r="I113" s="124"/>
      <c r="J113" s="71"/>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c r="BI113" s="64"/>
      <c r="BJ113" s="64"/>
      <c r="BK113" s="64"/>
      <c r="BL113" s="64"/>
      <c r="BM113" s="64"/>
      <c r="BN113" s="64"/>
      <c r="BO113" s="64"/>
      <c r="BP113" s="64"/>
      <c r="BQ113" s="64"/>
      <c r="BR113" s="64"/>
      <c r="BS113" s="64"/>
      <c r="BT113" s="64"/>
      <c r="BU113" s="64"/>
      <c r="BV113" s="64"/>
      <c r="BW113" s="64"/>
      <c r="BX113" s="64"/>
      <c r="BY113" s="64"/>
      <c r="BZ113" s="64"/>
      <c r="CA113" s="64"/>
      <c r="CB113" s="64"/>
      <c r="CC113" s="64"/>
      <c r="CD113" s="64"/>
      <c r="CE113" s="64"/>
      <c r="CF113" s="64"/>
      <c r="CG113" s="64"/>
      <c r="CH113" s="64"/>
      <c r="CI113" s="64"/>
      <c r="CJ113" s="64"/>
      <c r="CK113" s="64"/>
      <c r="CL113" s="64"/>
      <c r="CM113" s="64"/>
      <c r="CN113" s="64"/>
      <c r="CO113" s="64"/>
      <c r="CP113" s="64"/>
      <c r="CQ113" s="64"/>
      <c r="CR113" s="64"/>
      <c r="CS113" s="64"/>
      <c r="CT113" s="64"/>
      <c r="CU113" s="64"/>
      <c r="CV113" s="64"/>
      <c r="CW113" s="64"/>
      <c r="CX113" s="64"/>
      <c r="CY113" s="64"/>
      <c r="CZ113" s="64"/>
      <c r="DA113" s="64"/>
      <c r="DB113" s="64"/>
      <c r="DC113" s="64"/>
      <c r="DD113" s="64"/>
      <c r="DE113" s="64"/>
      <c r="DF113" s="64"/>
      <c r="DG113" s="64"/>
      <c r="DH113" s="64"/>
      <c r="DI113" s="64"/>
      <c r="DJ113" s="64"/>
      <c r="DK113" s="64"/>
      <c r="DL113" s="64"/>
      <c r="DM113" s="64"/>
      <c r="DN113" s="64"/>
      <c r="DO113" s="64"/>
      <c r="DP113" s="64"/>
      <c r="DQ113" s="64"/>
      <c r="DR113" s="64"/>
      <c r="DS113" s="64"/>
      <c r="DT113" s="64"/>
      <c r="DU113" s="64"/>
      <c r="DV113" s="64"/>
      <c r="DW113" s="64"/>
      <c r="DX113" s="64"/>
      <c r="DY113" s="64"/>
      <c r="DZ113" s="64"/>
      <c r="EA113" s="64"/>
      <c r="EB113" s="64"/>
      <c r="EC113" s="64"/>
      <c r="ED113" s="64"/>
      <c r="EE113" s="64"/>
      <c r="EF113" s="64"/>
      <c r="EG113" s="64"/>
      <c r="EH113" s="64"/>
      <c r="EI113" s="64"/>
      <c r="EJ113" s="64"/>
      <c r="EK113" s="64"/>
      <c r="EL113" s="64"/>
      <c r="EM113" s="64"/>
      <c r="EN113" s="64"/>
      <c r="EO113" s="64"/>
      <c r="EP113" s="64"/>
      <c r="EQ113" s="64"/>
      <c r="ER113" s="64"/>
      <c r="ES113" s="64"/>
      <c r="ET113" s="64"/>
      <c r="EU113" s="64"/>
      <c r="EV113" s="64"/>
      <c r="EW113" s="64"/>
      <c r="EX113" s="64"/>
      <c r="EY113" s="64"/>
      <c r="EZ113" s="64"/>
      <c r="FA113" s="64"/>
      <c r="FB113" s="64"/>
      <c r="FC113" s="64"/>
      <c r="FD113" s="64"/>
      <c r="FE113" s="64"/>
      <c r="FF113" s="64"/>
      <c r="FG113" s="64"/>
      <c r="FH113" s="64"/>
      <c r="FI113" s="64"/>
      <c r="FJ113" s="64"/>
      <c r="FK113" s="64"/>
      <c r="FL113" s="64"/>
      <c r="FM113" s="64"/>
      <c r="FN113" s="64"/>
      <c r="FO113" s="64"/>
      <c r="FP113" s="64"/>
      <c r="FQ113" s="64"/>
      <c r="FR113" s="64"/>
      <c r="FS113" s="64"/>
      <c r="FT113" s="64"/>
      <c r="FU113" s="64"/>
      <c r="FV113" s="64"/>
      <c r="FW113" s="64"/>
      <c r="FX113" s="64"/>
      <c r="FY113" s="64"/>
      <c r="FZ113" s="64"/>
      <c r="GA113" s="64"/>
      <c r="GB113" s="64"/>
      <c r="GC113" s="64"/>
      <c r="GD113" s="64"/>
      <c r="GE113" s="64"/>
      <c r="GF113" s="64"/>
      <c r="GG113" s="64"/>
      <c r="GH113" s="64"/>
      <c r="GI113" s="64"/>
      <c r="GJ113" s="64"/>
      <c r="GK113" s="64"/>
      <c r="GL113" s="64"/>
      <c r="GM113" s="64"/>
      <c r="GN113" s="64"/>
      <c r="GO113" s="64"/>
      <c r="GP113" s="64"/>
      <c r="GQ113" s="64"/>
      <c r="GR113" s="64"/>
      <c r="GS113" s="64"/>
      <c r="GT113" s="64"/>
      <c r="GU113" s="64"/>
      <c r="GV113" s="64"/>
      <c r="GW113" s="64"/>
      <c r="GX113" s="64"/>
      <c r="GY113" s="64"/>
      <c r="GZ113" s="64"/>
      <c r="HA113" s="64"/>
      <c r="HB113" s="64"/>
      <c r="HC113" s="64"/>
      <c r="HD113" s="64"/>
      <c r="HE113" s="64"/>
      <c r="HF113" s="64"/>
      <c r="HG113" s="64"/>
      <c r="HH113" s="64"/>
      <c r="HI113" s="64"/>
      <c r="HJ113" s="64"/>
      <c r="HK113" s="64"/>
      <c r="HL113" s="64"/>
      <c r="HM113" s="64"/>
      <c r="HN113" s="64"/>
      <c r="HO113" s="64"/>
      <c r="HP113" s="64"/>
      <c r="HQ113" s="64"/>
      <c r="HR113" s="64"/>
      <c r="HS113" s="64"/>
      <c r="HT113" s="64"/>
      <c r="HU113" s="64"/>
      <c r="HV113" s="64"/>
      <c r="HW113" s="64"/>
      <c r="HX113" s="64"/>
      <c r="HY113" s="64"/>
      <c r="HZ113" s="64"/>
      <c r="IA113" s="64"/>
      <c r="IB113" s="64"/>
      <c r="IC113" s="64"/>
      <c r="ID113" s="64"/>
      <c r="IE113" s="64"/>
      <c r="IF113" s="64"/>
      <c r="IG113" s="64"/>
      <c r="IH113" s="64"/>
      <c r="II113" s="64"/>
      <c r="IJ113" s="64"/>
      <c r="IK113" s="64"/>
      <c r="IL113" s="64"/>
      <c r="IM113" s="64"/>
      <c r="IN113" s="64"/>
      <c r="IO113" s="64"/>
      <c r="IP113" s="64"/>
      <c r="IQ113" s="64"/>
      <c r="IR113" s="64"/>
      <c r="IS113" s="64"/>
      <c r="IT113" s="64"/>
      <c r="IU113" s="64"/>
      <c r="IV113" s="64"/>
    </row>
    <row r="114" spans="1:256" s="215" customFormat="1" ht="21.75" customHeight="1" x14ac:dyDescent="0.2">
      <c r="A114" s="70" t="str">
        <f>IF(LEN(A22)&lt;=30,"","Unterschrift des Arbeitgebers und ggf. Firmenstempel:")</f>
        <v/>
      </c>
      <c r="B114" s="124"/>
      <c r="C114" s="124"/>
      <c r="D114" s="123"/>
      <c r="E114" s="123"/>
      <c r="F114" s="124" t="str">
        <f>IF(LEN(A22)&lt;=30,"","Unterschrift des Vermittlers:")</f>
        <v/>
      </c>
      <c r="G114" s="69"/>
      <c r="H114" s="123"/>
      <c r="I114" s="123"/>
      <c r="J114" s="68"/>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c r="BI114" s="64"/>
      <c r="BJ114" s="64"/>
      <c r="BK114" s="64"/>
      <c r="BL114" s="64"/>
      <c r="BM114" s="64"/>
      <c r="BN114" s="64"/>
      <c r="BO114" s="64"/>
      <c r="BP114" s="64"/>
      <c r="BQ114" s="64"/>
      <c r="BR114" s="64"/>
      <c r="BS114" s="64"/>
      <c r="BT114" s="64"/>
      <c r="BU114" s="64"/>
      <c r="BV114" s="64"/>
      <c r="BW114" s="64"/>
      <c r="BX114" s="64"/>
      <c r="BY114" s="64"/>
      <c r="BZ114" s="64"/>
      <c r="CA114" s="64"/>
      <c r="CB114" s="64"/>
      <c r="CC114" s="64"/>
      <c r="CD114" s="64"/>
      <c r="CE114" s="64"/>
      <c r="CF114" s="64"/>
      <c r="CG114" s="64"/>
      <c r="CH114" s="64"/>
      <c r="CI114" s="64"/>
      <c r="CJ114" s="64"/>
      <c r="CK114" s="64"/>
      <c r="CL114" s="64"/>
      <c r="CM114" s="64"/>
      <c r="CN114" s="64"/>
      <c r="CO114" s="64"/>
      <c r="CP114" s="64"/>
      <c r="CQ114" s="64"/>
      <c r="CR114" s="64"/>
      <c r="CS114" s="64"/>
      <c r="CT114" s="64"/>
      <c r="CU114" s="64"/>
      <c r="CV114" s="64"/>
      <c r="CW114" s="64"/>
      <c r="CX114" s="64"/>
      <c r="CY114" s="64"/>
      <c r="CZ114" s="64"/>
      <c r="DA114" s="64"/>
      <c r="DB114" s="64"/>
      <c r="DC114" s="64"/>
      <c r="DD114" s="64"/>
      <c r="DE114" s="64"/>
      <c r="DF114" s="64"/>
      <c r="DG114" s="64"/>
      <c r="DH114" s="64"/>
      <c r="DI114" s="64"/>
      <c r="DJ114" s="64"/>
      <c r="DK114" s="64"/>
      <c r="DL114" s="64"/>
      <c r="DM114" s="64"/>
      <c r="DN114" s="64"/>
      <c r="DO114" s="64"/>
      <c r="DP114" s="64"/>
      <c r="DQ114" s="64"/>
      <c r="DR114" s="64"/>
      <c r="DS114" s="64"/>
      <c r="DT114" s="64"/>
      <c r="DU114" s="64"/>
      <c r="DV114" s="64"/>
      <c r="DW114" s="64"/>
      <c r="DX114" s="64"/>
      <c r="DY114" s="64"/>
      <c r="DZ114" s="64"/>
      <c r="EA114" s="64"/>
      <c r="EB114" s="64"/>
      <c r="EC114" s="64"/>
      <c r="ED114" s="64"/>
      <c r="EE114" s="64"/>
      <c r="EF114" s="64"/>
      <c r="EG114" s="64"/>
      <c r="EH114" s="64"/>
      <c r="EI114" s="64"/>
      <c r="EJ114" s="64"/>
      <c r="EK114" s="64"/>
      <c r="EL114" s="64"/>
      <c r="EM114" s="64"/>
      <c r="EN114" s="64"/>
      <c r="EO114" s="64"/>
      <c r="EP114" s="64"/>
      <c r="EQ114" s="64"/>
      <c r="ER114" s="64"/>
      <c r="ES114" s="64"/>
      <c r="ET114" s="64"/>
      <c r="EU114" s="64"/>
      <c r="EV114" s="64"/>
      <c r="EW114" s="64"/>
      <c r="EX114" s="64"/>
      <c r="EY114" s="64"/>
      <c r="EZ114" s="64"/>
      <c r="FA114" s="64"/>
      <c r="FB114" s="64"/>
      <c r="FC114" s="64"/>
      <c r="FD114" s="64"/>
      <c r="FE114" s="64"/>
      <c r="FF114" s="64"/>
      <c r="FG114" s="64"/>
      <c r="FH114" s="64"/>
      <c r="FI114" s="64"/>
      <c r="FJ114" s="64"/>
      <c r="FK114" s="64"/>
      <c r="FL114" s="64"/>
      <c r="FM114" s="64"/>
      <c r="FN114" s="64"/>
      <c r="FO114" s="64"/>
      <c r="FP114" s="64"/>
      <c r="FQ114" s="64"/>
      <c r="FR114" s="64"/>
      <c r="FS114" s="64"/>
      <c r="FT114" s="64"/>
      <c r="FU114" s="64"/>
      <c r="FV114" s="64"/>
      <c r="FW114" s="64"/>
      <c r="FX114" s="64"/>
      <c r="FY114" s="64"/>
      <c r="FZ114" s="64"/>
      <c r="GA114" s="64"/>
      <c r="GB114" s="64"/>
      <c r="GC114" s="64"/>
      <c r="GD114" s="64"/>
      <c r="GE114" s="64"/>
      <c r="GF114" s="64"/>
      <c r="GG114" s="64"/>
      <c r="GH114" s="64"/>
      <c r="GI114" s="64"/>
      <c r="GJ114" s="64"/>
      <c r="GK114" s="64"/>
      <c r="GL114" s="64"/>
      <c r="GM114" s="64"/>
      <c r="GN114" s="64"/>
      <c r="GO114" s="64"/>
      <c r="GP114" s="64"/>
      <c r="GQ114" s="64"/>
      <c r="GR114" s="64"/>
      <c r="GS114" s="64"/>
      <c r="GT114" s="64"/>
      <c r="GU114" s="64"/>
      <c r="GV114" s="64"/>
      <c r="GW114" s="64"/>
      <c r="GX114" s="64"/>
      <c r="GY114" s="64"/>
      <c r="GZ114" s="64"/>
      <c r="HA114" s="64"/>
      <c r="HB114" s="64"/>
      <c r="HC114" s="64"/>
      <c r="HD114" s="64"/>
      <c r="HE114" s="64"/>
      <c r="HF114" s="64"/>
      <c r="HG114" s="64"/>
      <c r="HH114" s="64"/>
      <c r="HI114" s="64"/>
      <c r="HJ114" s="64"/>
      <c r="HK114" s="64"/>
      <c r="HL114" s="64"/>
      <c r="HM114" s="64"/>
      <c r="HN114" s="64"/>
      <c r="HO114" s="64"/>
      <c r="HP114" s="64"/>
      <c r="HQ114" s="64"/>
      <c r="HR114" s="64"/>
      <c r="HS114" s="64"/>
      <c r="HT114" s="64"/>
      <c r="HU114" s="64"/>
      <c r="HV114" s="64"/>
      <c r="HW114" s="64"/>
      <c r="HX114" s="64"/>
      <c r="HY114" s="64"/>
      <c r="HZ114" s="64"/>
      <c r="IA114" s="64"/>
      <c r="IB114" s="64"/>
      <c r="IC114" s="64"/>
      <c r="ID114" s="64"/>
      <c r="IE114" s="64"/>
      <c r="IF114" s="64"/>
      <c r="IG114" s="64"/>
      <c r="IH114" s="64"/>
      <c r="II114" s="64"/>
      <c r="IJ114" s="64"/>
      <c r="IK114" s="64"/>
      <c r="IL114" s="64"/>
      <c r="IM114" s="64"/>
      <c r="IN114" s="64"/>
      <c r="IO114" s="64"/>
      <c r="IP114" s="64"/>
      <c r="IQ114" s="64"/>
      <c r="IR114" s="64"/>
      <c r="IS114" s="64"/>
      <c r="IT114" s="64"/>
      <c r="IU114" s="64"/>
      <c r="IV114" s="64"/>
    </row>
    <row r="115" spans="1:256" s="215" customFormat="1" ht="25.5" customHeight="1" x14ac:dyDescent="0.2">
      <c r="A115" s="341"/>
      <c r="B115" s="332"/>
      <c r="C115" s="332"/>
      <c r="D115" s="332"/>
      <c r="E115" s="69"/>
      <c r="F115" s="331"/>
      <c r="G115" s="332"/>
      <c r="H115" s="332"/>
      <c r="I115" s="332"/>
      <c r="J115" s="68"/>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c r="BI115" s="64"/>
      <c r="BJ115" s="64"/>
      <c r="BK115" s="64"/>
      <c r="BL115" s="64"/>
      <c r="BM115" s="64"/>
      <c r="BN115" s="64"/>
      <c r="BO115" s="64"/>
      <c r="BP115" s="64"/>
      <c r="BQ115" s="64"/>
      <c r="BR115" s="64"/>
      <c r="BS115" s="64"/>
      <c r="BT115" s="64"/>
      <c r="BU115" s="64"/>
      <c r="BV115" s="64"/>
      <c r="BW115" s="64"/>
      <c r="BX115" s="64"/>
      <c r="BY115" s="64"/>
      <c r="BZ115" s="64"/>
      <c r="CA115" s="64"/>
      <c r="CB115" s="64"/>
      <c r="CC115" s="64"/>
      <c r="CD115" s="64"/>
      <c r="CE115" s="64"/>
      <c r="CF115" s="64"/>
      <c r="CG115" s="64"/>
      <c r="CH115" s="64"/>
      <c r="CI115" s="64"/>
      <c r="CJ115" s="64"/>
      <c r="CK115" s="64"/>
      <c r="CL115" s="64"/>
      <c r="CM115" s="64"/>
      <c r="CN115" s="64"/>
      <c r="CO115" s="64"/>
      <c r="CP115" s="64"/>
      <c r="CQ115" s="64"/>
      <c r="CR115" s="64"/>
      <c r="CS115" s="64"/>
      <c r="CT115" s="64"/>
      <c r="CU115" s="64"/>
      <c r="CV115" s="64"/>
      <c r="CW115" s="64"/>
      <c r="CX115" s="64"/>
      <c r="CY115" s="64"/>
      <c r="CZ115" s="64"/>
      <c r="DA115" s="64"/>
      <c r="DB115" s="64"/>
      <c r="DC115" s="64"/>
      <c r="DD115" s="64"/>
      <c r="DE115" s="64"/>
      <c r="DF115" s="64"/>
      <c r="DG115" s="64"/>
      <c r="DH115" s="64"/>
      <c r="DI115" s="64"/>
      <c r="DJ115" s="64"/>
      <c r="DK115" s="64"/>
      <c r="DL115" s="64"/>
      <c r="DM115" s="64"/>
      <c r="DN115" s="64"/>
      <c r="DO115" s="64"/>
      <c r="DP115" s="64"/>
      <c r="DQ115" s="64"/>
      <c r="DR115" s="64"/>
      <c r="DS115" s="64"/>
      <c r="DT115" s="64"/>
      <c r="DU115" s="64"/>
      <c r="DV115" s="64"/>
      <c r="DW115" s="64"/>
      <c r="DX115" s="64"/>
      <c r="DY115" s="64"/>
      <c r="DZ115" s="64"/>
      <c r="EA115" s="64"/>
      <c r="EB115" s="64"/>
      <c r="EC115" s="64"/>
      <c r="ED115" s="64"/>
      <c r="EE115" s="64"/>
      <c r="EF115" s="64"/>
      <c r="EG115" s="64"/>
      <c r="EH115" s="64"/>
      <c r="EI115" s="64"/>
      <c r="EJ115" s="64"/>
      <c r="EK115" s="64"/>
      <c r="EL115" s="64"/>
      <c r="EM115" s="64"/>
      <c r="EN115" s="64"/>
      <c r="EO115" s="64"/>
      <c r="EP115" s="64"/>
      <c r="EQ115" s="64"/>
      <c r="ER115" s="64"/>
      <c r="ES115" s="64"/>
      <c r="ET115" s="64"/>
      <c r="EU115" s="64"/>
      <c r="EV115" s="64"/>
      <c r="EW115" s="64"/>
      <c r="EX115" s="64"/>
      <c r="EY115" s="64"/>
      <c r="EZ115" s="64"/>
      <c r="FA115" s="64"/>
      <c r="FB115" s="64"/>
      <c r="FC115" s="64"/>
      <c r="FD115" s="64"/>
      <c r="FE115" s="64"/>
      <c r="FF115" s="64"/>
      <c r="FG115" s="64"/>
      <c r="FH115" s="64"/>
      <c r="FI115" s="64"/>
      <c r="FJ115" s="64"/>
      <c r="FK115" s="64"/>
      <c r="FL115" s="64"/>
      <c r="FM115" s="64"/>
      <c r="FN115" s="64"/>
      <c r="FO115" s="64"/>
      <c r="FP115" s="64"/>
      <c r="FQ115" s="64"/>
      <c r="FR115" s="64"/>
      <c r="FS115" s="64"/>
      <c r="FT115" s="64"/>
      <c r="FU115" s="64"/>
      <c r="FV115" s="64"/>
      <c r="FW115" s="64"/>
      <c r="FX115" s="64"/>
      <c r="FY115" s="64"/>
      <c r="FZ115" s="64"/>
      <c r="GA115" s="64"/>
      <c r="GB115" s="64"/>
      <c r="GC115" s="64"/>
      <c r="GD115" s="64"/>
      <c r="GE115" s="64"/>
      <c r="GF115" s="64"/>
      <c r="GG115" s="64"/>
      <c r="GH115" s="64"/>
      <c r="GI115" s="64"/>
      <c r="GJ115" s="64"/>
      <c r="GK115" s="64"/>
      <c r="GL115" s="64"/>
      <c r="GM115" s="64"/>
      <c r="GN115" s="64"/>
      <c r="GO115" s="64"/>
      <c r="GP115" s="64"/>
      <c r="GQ115" s="64"/>
      <c r="GR115" s="64"/>
      <c r="GS115" s="64"/>
      <c r="GT115" s="64"/>
      <c r="GU115" s="64"/>
      <c r="GV115" s="64"/>
      <c r="GW115" s="64"/>
      <c r="GX115" s="64"/>
      <c r="GY115" s="64"/>
      <c r="GZ115" s="64"/>
      <c r="HA115" s="64"/>
      <c r="HB115" s="64"/>
      <c r="HC115" s="64"/>
      <c r="HD115" s="64"/>
      <c r="HE115" s="64"/>
      <c r="HF115" s="64"/>
      <c r="HG115" s="64"/>
      <c r="HH115" s="64"/>
      <c r="HI115" s="64"/>
      <c r="HJ115" s="64"/>
      <c r="HK115" s="64"/>
      <c r="HL115" s="64"/>
      <c r="HM115" s="64"/>
      <c r="HN115" s="64"/>
      <c r="HO115" s="64"/>
      <c r="HP115" s="64"/>
      <c r="HQ115" s="64"/>
      <c r="HR115" s="64"/>
      <c r="HS115" s="64"/>
      <c r="HT115" s="64"/>
      <c r="HU115" s="64"/>
      <c r="HV115" s="64"/>
      <c r="HW115" s="64"/>
      <c r="HX115" s="64"/>
      <c r="HY115" s="64"/>
      <c r="HZ115" s="64"/>
      <c r="IA115" s="64"/>
      <c r="IB115" s="64"/>
      <c r="IC115" s="64"/>
      <c r="ID115" s="64"/>
      <c r="IE115" s="64"/>
      <c r="IF115" s="64"/>
      <c r="IG115" s="64"/>
      <c r="IH115" s="64"/>
      <c r="II115" s="64"/>
      <c r="IJ115" s="64"/>
      <c r="IK115" s="64"/>
      <c r="IL115" s="64"/>
      <c r="IM115" s="64"/>
      <c r="IN115" s="64"/>
      <c r="IO115" s="64"/>
      <c r="IP115" s="64"/>
      <c r="IQ115" s="64"/>
      <c r="IR115" s="64"/>
      <c r="IS115" s="64"/>
      <c r="IT115" s="64"/>
      <c r="IU115" s="64"/>
      <c r="IV115" s="64"/>
    </row>
    <row r="116" spans="1:256" s="215" customFormat="1" ht="6" customHeight="1" thickBot="1" x14ac:dyDescent="0.25">
      <c r="A116" s="67"/>
      <c r="B116" s="66"/>
      <c r="C116" s="66"/>
      <c r="D116" s="66"/>
      <c r="E116" s="66"/>
      <c r="F116" s="66"/>
      <c r="G116" s="66"/>
      <c r="H116" s="66"/>
      <c r="I116" s="66"/>
      <c r="J116" s="65"/>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c r="BI116" s="64"/>
      <c r="BJ116" s="64"/>
      <c r="BK116" s="64"/>
      <c r="BL116" s="64"/>
      <c r="BM116" s="64"/>
      <c r="BN116" s="64"/>
      <c r="BO116" s="64"/>
      <c r="BP116" s="64"/>
      <c r="BQ116" s="64"/>
      <c r="BR116" s="64"/>
      <c r="BS116" s="64"/>
      <c r="BT116" s="64"/>
      <c r="BU116" s="64"/>
      <c r="BV116" s="64"/>
      <c r="BW116" s="64"/>
      <c r="BX116" s="64"/>
      <c r="BY116" s="64"/>
      <c r="BZ116" s="64"/>
      <c r="CA116" s="64"/>
      <c r="CB116" s="64"/>
      <c r="CC116" s="64"/>
      <c r="CD116" s="64"/>
      <c r="CE116" s="64"/>
      <c r="CF116" s="64"/>
      <c r="CG116" s="64"/>
      <c r="CH116" s="64"/>
      <c r="CI116" s="64"/>
      <c r="CJ116" s="64"/>
      <c r="CK116" s="64"/>
      <c r="CL116" s="64"/>
      <c r="CM116" s="64"/>
      <c r="CN116" s="64"/>
      <c r="CO116" s="64"/>
      <c r="CP116" s="64"/>
      <c r="CQ116" s="64"/>
      <c r="CR116" s="64"/>
      <c r="CS116" s="64"/>
      <c r="CT116" s="64"/>
      <c r="CU116" s="64"/>
      <c r="CV116" s="64"/>
      <c r="CW116" s="64"/>
      <c r="CX116" s="64"/>
      <c r="CY116" s="64"/>
      <c r="CZ116" s="64"/>
      <c r="DA116" s="64"/>
      <c r="DB116" s="64"/>
      <c r="DC116" s="64"/>
      <c r="DD116" s="64"/>
      <c r="DE116" s="64"/>
      <c r="DF116" s="64"/>
      <c r="DG116" s="64"/>
      <c r="DH116" s="64"/>
      <c r="DI116" s="64"/>
      <c r="DJ116" s="64"/>
      <c r="DK116" s="64"/>
      <c r="DL116" s="64"/>
      <c r="DM116" s="64"/>
      <c r="DN116" s="64"/>
      <c r="DO116" s="64"/>
      <c r="DP116" s="64"/>
      <c r="DQ116" s="64"/>
      <c r="DR116" s="64"/>
      <c r="DS116" s="64"/>
      <c r="DT116" s="64"/>
      <c r="DU116" s="64"/>
      <c r="DV116" s="64"/>
      <c r="DW116" s="64"/>
      <c r="DX116" s="64"/>
      <c r="DY116" s="64"/>
      <c r="DZ116" s="64"/>
      <c r="EA116" s="64"/>
      <c r="EB116" s="64"/>
      <c r="EC116" s="64"/>
      <c r="ED116" s="64"/>
      <c r="EE116" s="64"/>
      <c r="EF116" s="64"/>
      <c r="EG116" s="64"/>
      <c r="EH116" s="64"/>
      <c r="EI116" s="64"/>
      <c r="EJ116" s="64"/>
      <c r="EK116" s="64"/>
      <c r="EL116" s="64"/>
      <c r="EM116" s="64"/>
      <c r="EN116" s="64"/>
      <c r="EO116" s="64"/>
      <c r="EP116" s="64"/>
      <c r="EQ116" s="64"/>
      <c r="ER116" s="64"/>
      <c r="ES116" s="64"/>
      <c r="ET116" s="64"/>
      <c r="EU116" s="64"/>
      <c r="EV116" s="64"/>
      <c r="EW116" s="64"/>
      <c r="EX116" s="64"/>
      <c r="EY116" s="64"/>
      <c r="EZ116" s="64"/>
      <c r="FA116" s="64"/>
      <c r="FB116" s="64"/>
      <c r="FC116" s="64"/>
      <c r="FD116" s="64"/>
      <c r="FE116" s="64"/>
      <c r="FF116" s="64"/>
      <c r="FG116" s="64"/>
      <c r="FH116" s="64"/>
      <c r="FI116" s="64"/>
      <c r="FJ116" s="64"/>
      <c r="FK116" s="64"/>
      <c r="FL116" s="64"/>
      <c r="FM116" s="64"/>
      <c r="FN116" s="64"/>
      <c r="FO116" s="64"/>
      <c r="FP116" s="64"/>
      <c r="FQ116" s="64"/>
      <c r="FR116" s="64"/>
      <c r="FS116" s="64"/>
      <c r="FT116" s="64"/>
      <c r="FU116" s="64"/>
      <c r="FV116" s="64"/>
      <c r="FW116" s="64"/>
      <c r="FX116" s="64"/>
      <c r="FY116" s="64"/>
      <c r="FZ116" s="64"/>
      <c r="GA116" s="64"/>
      <c r="GB116" s="64"/>
      <c r="GC116" s="64"/>
      <c r="GD116" s="64"/>
      <c r="GE116" s="64"/>
      <c r="GF116" s="64"/>
      <c r="GG116" s="64"/>
      <c r="GH116" s="64"/>
      <c r="GI116" s="64"/>
      <c r="GJ116" s="64"/>
      <c r="GK116" s="64"/>
      <c r="GL116" s="64"/>
      <c r="GM116" s="64"/>
      <c r="GN116" s="64"/>
      <c r="GO116" s="64"/>
      <c r="GP116" s="64"/>
      <c r="GQ116" s="64"/>
      <c r="GR116" s="64"/>
      <c r="GS116" s="64"/>
      <c r="GT116" s="64"/>
      <c r="GU116" s="64"/>
      <c r="GV116" s="64"/>
      <c r="GW116" s="64"/>
      <c r="GX116" s="64"/>
      <c r="GY116" s="64"/>
      <c r="GZ116" s="64"/>
      <c r="HA116" s="64"/>
      <c r="HB116" s="64"/>
      <c r="HC116" s="64"/>
      <c r="HD116" s="64"/>
      <c r="HE116" s="64"/>
      <c r="HF116" s="64"/>
      <c r="HG116" s="64"/>
      <c r="HH116" s="64"/>
      <c r="HI116" s="64"/>
      <c r="HJ116" s="64"/>
      <c r="HK116" s="64"/>
      <c r="HL116" s="64"/>
      <c r="HM116" s="64"/>
      <c r="HN116" s="64"/>
      <c r="HO116" s="64"/>
      <c r="HP116" s="64"/>
      <c r="HQ116" s="64"/>
      <c r="HR116" s="64"/>
      <c r="HS116" s="64"/>
      <c r="HT116" s="64"/>
      <c r="HU116" s="64"/>
      <c r="HV116" s="64"/>
      <c r="HW116" s="64"/>
      <c r="HX116" s="64"/>
      <c r="HY116" s="64"/>
      <c r="HZ116" s="64"/>
      <c r="IA116" s="64"/>
      <c r="IB116" s="64"/>
      <c r="IC116" s="64"/>
      <c r="ID116" s="64"/>
      <c r="IE116" s="64"/>
      <c r="IF116" s="64"/>
      <c r="IG116" s="64"/>
      <c r="IH116" s="64"/>
      <c r="II116" s="64"/>
      <c r="IJ116" s="64"/>
      <c r="IK116" s="64"/>
      <c r="IL116" s="64"/>
      <c r="IM116" s="64"/>
      <c r="IN116" s="64"/>
      <c r="IO116" s="64"/>
      <c r="IP116" s="64"/>
      <c r="IQ116" s="64"/>
      <c r="IR116" s="64"/>
      <c r="IS116" s="64"/>
      <c r="IT116" s="64"/>
      <c r="IU116" s="64"/>
      <c r="IV116" s="64"/>
    </row>
    <row r="117" spans="1:256" s="215" customFormat="1" ht="6" customHeight="1" thickTop="1" x14ac:dyDescent="0.2">
      <c r="A117" s="69"/>
      <c r="B117" s="69"/>
      <c r="C117" s="69"/>
      <c r="D117" s="69"/>
      <c r="E117" s="69"/>
      <c r="F117" s="69"/>
      <c r="G117" s="69"/>
      <c r="H117" s="69"/>
      <c r="I117" s="69"/>
      <c r="J117" s="69"/>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c r="BI117" s="64"/>
      <c r="BJ117" s="64"/>
      <c r="BK117" s="64"/>
      <c r="BL117" s="64"/>
      <c r="BM117" s="64"/>
      <c r="BN117" s="64"/>
      <c r="BO117" s="64"/>
      <c r="BP117" s="64"/>
      <c r="BQ117" s="64"/>
      <c r="BR117" s="64"/>
      <c r="BS117" s="64"/>
      <c r="BT117" s="64"/>
      <c r="BU117" s="64"/>
      <c r="BV117" s="64"/>
      <c r="BW117" s="64"/>
      <c r="BX117" s="64"/>
      <c r="BY117" s="64"/>
      <c r="BZ117" s="64"/>
      <c r="CA117" s="64"/>
      <c r="CB117" s="64"/>
      <c r="CC117" s="64"/>
      <c r="CD117" s="64"/>
      <c r="CE117" s="64"/>
      <c r="CF117" s="64"/>
      <c r="CG117" s="64"/>
      <c r="CH117" s="64"/>
      <c r="CI117" s="64"/>
      <c r="CJ117" s="64"/>
      <c r="CK117" s="64"/>
      <c r="CL117" s="64"/>
      <c r="CM117" s="64"/>
      <c r="CN117" s="64"/>
      <c r="CO117" s="64"/>
      <c r="CP117" s="64"/>
      <c r="CQ117" s="64"/>
      <c r="CR117" s="64"/>
      <c r="CS117" s="64"/>
      <c r="CT117" s="64"/>
      <c r="CU117" s="64"/>
      <c r="CV117" s="64"/>
      <c r="CW117" s="64"/>
      <c r="CX117" s="64"/>
      <c r="CY117" s="64"/>
      <c r="CZ117" s="64"/>
      <c r="DA117" s="64"/>
      <c r="DB117" s="64"/>
      <c r="DC117" s="64"/>
      <c r="DD117" s="64"/>
      <c r="DE117" s="64"/>
      <c r="DF117" s="64"/>
      <c r="DG117" s="64"/>
      <c r="DH117" s="64"/>
      <c r="DI117" s="64"/>
      <c r="DJ117" s="64"/>
      <c r="DK117" s="64"/>
      <c r="DL117" s="64"/>
      <c r="DM117" s="64"/>
      <c r="DN117" s="64"/>
      <c r="DO117" s="64"/>
      <c r="DP117" s="64"/>
      <c r="DQ117" s="64"/>
      <c r="DR117" s="64"/>
      <c r="DS117" s="64"/>
      <c r="DT117" s="64"/>
      <c r="DU117" s="64"/>
      <c r="DV117" s="64"/>
      <c r="DW117" s="64"/>
      <c r="DX117" s="64"/>
      <c r="DY117" s="64"/>
      <c r="DZ117" s="64"/>
      <c r="EA117" s="64"/>
      <c r="EB117" s="64"/>
      <c r="EC117" s="64"/>
      <c r="ED117" s="64"/>
      <c r="EE117" s="64"/>
      <c r="EF117" s="64"/>
      <c r="EG117" s="64"/>
      <c r="EH117" s="64"/>
      <c r="EI117" s="64"/>
      <c r="EJ117" s="64"/>
      <c r="EK117" s="64"/>
      <c r="EL117" s="64"/>
      <c r="EM117" s="64"/>
      <c r="EN117" s="64"/>
      <c r="EO117" s="64"/>
      <c r="EP117" s="64"/>
      <c r="EQ117" s="64"/>
      <c r="ER117" s="64"/>
      <c r="ES117" s="64"/>
      <c r="ET117" s="64"/>
      <c r="EU117" s="64"/>
      <c r="EV117" s="64"/>
      <c r="EW117" s="64"/>
      <c r="EX117" s="64"/>
      <c r="EY117" s="64"/>
      <c r="EZ117" s="64"/>
      <c r="FA117" s="64"/>
      <c r="FB117" s="64"/>
      <c r="FC117" s="64"/>
      <c r="FD117" s="64"/>
      <c r="FE117" s="64"/>
      <c r="FF117" s="64"/>
      <c r="FG117" s="64"/>
      <c r="FH117" s="64"/>
      <c r="FI117" s="64"/>
      <c r="FJ117" s="64"/>
      <c r="FK117" s="64"/>
      <c r="FL117" s="64"/>
      <c r="FM117" s="64"/>
      <c r="FN117" s="64"/>
      <c r="FO117" s="64"/>
      <c r="FP117" s="64"/>
      <c r="FQ117" s="64"/>
      <c r="FR117" s="64"/>
      <c r="FS117" s="64"/>
      <c r="FT117" s="64"/>
      <c r="FU117" s="64"/>
      <c r="FV117" s="64"/>
      <c r="FW117" s="64"/>
      <c r="FX117" s="64"/>
      <c r="FY117" s="64"/>
      <c r="FZ117" s="64"/>
      <c r="GA117" s="64"/>
      <c r="GB117" s="64"/>
      <c r="GC117" s="64"/>
      <c r="GD117" s="64"/>
      <c r="GE117" s="64"/>
      <c r="GF117" s="64"/>
      <c r="GG117" s="64"/>
      <c r="GH117" s="64"/>
      <c r="GI117" s="64"/>
      <c r="GJ117" s="64"/>
      <c r="GK117" s="64"/>
      <c r="GL117" s="64"/>
      <c r="GM117" s="64"/>
      <c r="GN117" s="64"/>
      <c r="GO117" s="64"/>
      <c r="GP117" s="64"/>
      <c r="GQ117" s="64"/>
      <c r="GR117" s="64"/>
      <c r="GS117" s="64"/>
      <c r="GT117" s="64"/>
      <c r="GU117" s="64"/>
      <c r="GV117" s="64"/>
      <c r="GW117" s="64"/>
      <c r="GX117" s="64"/>
      <c r="GY117" s="64"/>
      <c r="GZ117" s="64"/>
      <c r="HA117" s="64"/>
      <c r="HB117" s="64"/>
      <c r="HC117" s="64"/>
      <c r="HD117" s="64"/>
      <c r="HE117" s="64"/>
      <c r="HF117" s="64"/>
      <c r="HG117" s="64"/>
      <c r="HH117" s="64"/>
      <c r="HI117" s="64"/>
      <c r="HJ117" s="64"/>
      <c r="HK117" s="64"/>
      <c r="HL117" s="64"/>
      <c r="HM117" s="64"/>
      <c r="HN117" s="64"/>
      <c r="HO117" s="64"/>
      <c r="HP117" s="64"/>
      <c r="HQ117" s="64"/>
      <c r="HR117" s="64"/>
      <c r="HS117" s="64"/>
      <c r="HT117" s="64"/>
      <c r="HU117" s="64"/>
      <c r="HV117" s="64"/>
      <c r="HW117" s="64"/>
      <c r="HX117" s="64"/>
      <c r="HY117" s="64"/>
      <c r="HZ117" s="64"/>
      <c r="IA117" s="64"/>
      <c r="IB117" s="64"/>
      <c r="IC117" s="64"/>
      <c r="ID117" s="64"/>
      <c r="IE117" s="64"/>
      <c r="IF117" s="64"/>
      <c r="IG117" s="64"/>
      <c r="IH117" s="64"/>
      <c r="II117" s="64"/>
      <c r="IJ117" s="64"/>
      <c r="IK117" s="64"/>
      <c r="IL117" s="64"/>
      <c r="IM117" s="64"/>
      <c r="IN117" s="64"/>
      <c r="IO117" s="64"/>
      <c r="IP117" s="64"/>
      <c r="IQ117" s="64"/>
      <c r="IR117" s="64"/>
      <c r="IS117" s="64"/>
      <c r="IT117" s="64"/>
      <c r="IU117" s="64"/>
      <c r="IV117" s="64"/>
    </row>
    <row r="118" spans="1:256" s="229" customFormat="1" ht="28.5" hidden="1" customHeight="1" x14ac:dyDescent="0.2">
      <c r="A118" s="328" t="s">
        <v>341</v>
      </c>
      <c r="B118" s="328"/>
      <c r="C118" s="328"/>
      <c r="D118" s="328"/>
      <c r="E118" s="328"/>
      <c r="F118" s="328"/>
      <c r="G118" s="328"/>
      <c r="H118" s="328"/>
      <c r="I118" s="328"/>
      <c r="J118" s="328"/>
      <c r="K118" s="243"/>
      <c r="L118" s="243"/>
      <c r="N118" s="268" t="s">
        <v>459</v>
      </c>
    </row>
    <row r="119" spans="1:256" s="143" customFormat="1" ht="20.100000000000001" hidden="1" customHeight="1" x14ac:dyDescent="0.2">
      <c r="A119" s="188" t="s">
        <v>296</v>
      </c>
      <c r="B119" s="156"/>
      <c r="C119" s="156"/>
      <c r="D119" s="156"/>
      <c r="E119" s="156"/>
      <c r="F119" s="156"/>
      <c r="G119" s="156"/>
      <c r="H119" s="156"/>
      <c r="I119" s="156"/>
      <c r="J119" s="189"/>
      <c r="K119" s="164"/>
      <c r="L119" s="164"/>
      <c r="M119" s="164"/>
      <c r="N119" s="164"/>
      <c r="O119" s="164"/>
      <c r="P119" s="164"/>
      <c r="Q119" s="164"/>
      <c r="R119" s="164"/>
      <c r="S119" s="164"/>
      <c r="T119" s="164"/>
      <c r="U119" s="164"/>
      <c r="V119" s="164"/>
    </row>
    <row r="120" spans="1:256" ht="15.75" hidden="1" customHeight="1" x14ac:dyDescent="0.2">
      <c r="A120" s="327" t="s">
        <v>364</v>
      </c>
      <c r="B120" s="327"/>
      <c r="C120" s="327"/>
      <c r="D120" s="327"/>
      <c r="E120" s="327"/>
      <c r="F120" s="327"/>
      <c r="G120" s="327"/>
      <c r="H120" s="327"/>
      <c r="I120" s="327"/>
      <c r="J120" s="101"/>
      <c r="K120" s="148"/>
      <c r="L120" s="148"/>
    </row>
    <row r="121" spans="1:256" s="229" customFormat="1" ht="9" hidden="1" customHeight="1" x14ac:dyDescent="0.2">
      <c r="A121" s="69"/>
      <c r="B121" s="69"/>
      <c r="C121" s="69"/>
      <c r="D121" s="69"/>
      <c r="E121" s="69"/>
      <c r="F121" s="69"/>
      <c r="G121" s="69"/>
      <c r="H121" s="69"/>
      <c r="I121" s="69"/>
      <c r="J121" s="69"/>
      <c r="K121" s="243"/>
      <c r="L121" s="243"/>
    </row>
    <row r="122" spans="1:256" s="229" customFormat="1" ht="4.5" hidden="1" customHeight="1" x14ac:dyDescent="0.2">
      <c r="A122" s="69"/>
      <c r="B122" s="69"/>
      <c r="C122" s="69"/>
      <c r="D122" s="69"/>
      <c r="E122" s="69"/>
      <c r="F122" s="69"/>
      <c r="G122" s="69"/>
      <c r="H122" s="69"/>
      <c r="I122" s="69"/>
      <c r="J122" s="69"/>
      <c r="K122" s="243"/>
      <c r="L122" s="243"/>
    </row>
    <row r="123" spans="1:256" s="229" customFormat="1" ht="15" hidden="1" customHeight="1" x14ac:dyDescent="0.2">
      <c r="A123" s="329" t="s">
        <v>342</v>
      </c>
      <c r="B123" s="329"/>
      <c r="C123" s="329"/>
      <c r="D123" s="329"/>
      <c r="E123" s="329"/>
      <c r="F123" s="329"/>
      <c r="G123" s="329"/>
      <c r="H123" s="329"/>
      <c r="I123" s="329"/>
      <c r="J123" s="329"/>
      <c r="K123" s="243"/>
      <c r="L123" s="243"/>
    </row>
    <row r="124" spans="1:256" s="229" customFormat="1" ht="3" hidden="1" customHeight="1" x14ac:dyDescent="0.2">
      <c r="A124" s="69"/>
      <c r="B124" s="69"/>
      <c r="C124" s="69"/>
      <c r="D124" s="69"/>
      <c r="E124" s="69"/>
      <c r="F124" s="69"/>
      <c r="G124" s="69"/>
      <c r="H124" s="69"/>
      <c r="I124" s="69"/>
      <c r="J124" s="69"/>
      <c r="K124" s="243"/>
      <c r="L124" s="243"/>
    </row>
    <row r="125" spans="1:256" s="229" customFormat="1" ht="25.5" hidden="1" customHeight="1" x14ac:dyDescent="0.2">
      <c r="A125" s="329" t="s">
        <v>343</v>
      </c>
      <c r="B125" s="329"/>
      <c r="C125" s="329"/>
      <c r="D125" s="329"/>
      <c r="E125" s="329"/>
      <c r="F125" s="330"/>
      <c r="G125" s="331"/>
      <c r="H125" s="332"/>
      <c r="I125" s="332"/>
      <c r="J125" s="69"/>
      <c r="K125" s="243"/>
      <c r="L125" s="243"/>
    </row>
    <row r="126" spans="1:256" s="229" customFormat="1" ht="15" hidden="1" customHeight="1" x14ac:dyDescent="0.2">
      <c r="A126" s="69" t="s">
        <v>344</v>
      </c>
      <c r="B126" s="69"/>
      <c r="C126" s="69"/>
      <c r="D126" s="69"/>
      <c r="E126" s="69"/>
      <c r="F126" s="69"/>
      <c r="G126" s="69"/>
      <c r="H126" s="69"/>
      <c r="I126" s="69"/>
      <c r="J126" s="69"/>
      <c r="K126" s="243"/>
      <c r="L126" s="243"/>
    </row>
    <row r="127" spans="1:256" s="229" customFormat="1" ht="13.9" hidden="1" customHeight="1" x14ac:dyDescent="0.2">
      <c r="A127" s="69"/>
      <c r="B127" s="69"/>
      <c r="C127" s="69"/>
      <c r="D127" s="69"/>
      <c r="E127" s="69"/>
      <c r="F127" s="69"/>
      <c r="G127" s="69"/>
      <c r="H127" s="69"/>
      <c r="I127" s="69"/>
      <c r="J127" s="69"/>
      <c r="K127" s="243"/>
      <c r="L127" s="243"/>
    </row>
    <row r="128" spans="1:256" s="229" customFormat="1" ht="42.6" hidden="1" customHeight="1" x14ac:dyDescent="0.2">
      <c r="A128" s="333" t="s">
        <v>345</v>
      </c>
      <c r="B128" s="333"/>
      <c r="C128" s="333"/>
      <c r="D128" s="333"/>
      <c r="E128" s="333"/>
      <c r="F128" s="333"/>
      <c r="G128" s="333"/>
      <c r="H128" s="333"/>
      <c r="I128" s="333"/>
      <c r="J128" s="333"/>
      <c r="K128" s="243"/>
      <c r="L128" s="243"/>
    </row>
    <row r="129" spans="1:256" s="229" customFormat="1" ht="6.6" customHeight="1" thickBot="1" x14ac:dyDescent="0.25">
      <c r="A129" s="230"/>
      <c r="B129" s="230"/>
      <c r="C129" s="230"/>
      <c r="D129" s="230"/>
      <c r="E129" s="230"/>
      <c r="F129" s="230"/>
      <c r="G129" s="230"/>
      <c r="H129" s="230"/>
      <c r="I129" s="230"/>
      <c r="J129" s="230"/>
      <c r="K129" s="243"/>
      <c r="L129" s="243"/>
    </row>
    <row r="130" spans="1:256" s="229" customFormat="1" ht="6" customHeight="1" x14ac:dyDescent="0.2">
      <c r="A130" s="231"/>
      <c r="B130" s="69"/>
      <c r="C130" s="69"/>
      <c r="D130" s="69"/>
      <c r="E130" s="69"/>
      <c r="F130" s="69"/>
      <c r="G130" s="69"/>
      <c r="H130" s="69"/>
      <c r="I130" s="69"/>
      <c r="J130" s="69"/>
      <c r="K130" s="243"/>
      <c r="L130" s="243"/>
    </row>
    <row r="131" spans="1:256" s="215" customFormat="1" ht="27" customHeight="1" x14ac:dyDescent="0.2">
      <c r="A131" s="232" t="s">
        <v>277</v>
      </c>
      <c r="B131" s="333" t="s">
        <v>366</v>
      </c>
      <c r="C131" s="333"/>
      <c r="D131" s="333"/>
      <c r="E131" s="333"/>
      <c r="F131" s="333"/>
      <c r="G131" s="333"/>
      <c r="H131" s="333"/>
      <c r="J131" s="61"/>
      <c r="K131" s="216"/>
      <c r="L131" s="216"/>
      <c r="M131" s="154"/>
      <c r="N131" s="154"/>
      <c r="O131" s="154"/>
      <c r="P131" s="154"/>
      <c r="Q131" s="154"/>
      <c r="R131" s="154"/>
      <c r="S131" s="154"/>
      <c r="T131" s="154"/>
      <c r="U131" s="154"/>
      <c r="V131" s="154"/>
      <c r="W131" s="154"/>
      <c r="X131" s="154"/>
      <c r="Y131" s="154"/>
      <c r="Z131" s="154"/>
      <c r="AA131" s="154"/>
      <c r="AB131" s="154"/>
      <c r="AC131" s="154"/>
      <c r="AD131" s="154"/>
      <c r="AE131" s="154"/>
      <c r="AF131" s="154"/>
      <c r="AG131" s="154"/>
      <c r="AH131" s="154"/>
      <c r="AI131" s="154"/>
      <c r="AJ131" s="154"/>
      <c r="AK131" s="154"/>
      <c r="AL131" s="154"/>
      <c r="AM131" s="154"/>
      <c r="AN131" s="154"/>
      <c r="AO131" s="154"/>
      <c r="AP131" s="154"/>
      <c r="AQ131" s="154"/>
      <c r="AR131" s="154"/>
      <c r="AS131" s="154"/>
      <c r="AT131" s="154"/>
      <c r="AU131" s="154"/>
      <c r="AV131" s="154"/>
      <c r="AW131" s="154"/>
      <c r="AX131" s="154"/>
      <c r="AY131" s="154"/>
      <c r="AZ131" s="154"/>
      <c r="BA131" s="154"/>
      <c r="BB131" s="154"/>
      <c r="BC131" s="154"/>
      <c r="BD131" s="154"/>
      <c r="BE131" s="154"/>
      <c r="BF131" s="154"/>
      <c r="BG131" s="154"/>
      <c r="BH131" s="154"/>
      <c r="BI131" s="154"/>
      <c r="BJ131" s="154"/>
      <c r="BK131" s="154"/>
      <c r="BL131" s="154"/>
      <c r="BM131" s="154"/>
      <c r="BN131" s="154"/>
      <c r="BO131" s="154"/>
      <c r="BP131" s="154"/>
      <c r="BQ131" s="154"/>
      <c r="BR131" s="154"/>
      <c r="BS131" s="154"/>
      <c r="BT131" s="154"/>
      <c r="BU131" s="154"/>
      <c r="BV131" s="154"/>
      <c r="BW131" s="154"/>
      <c r="BX131" s="154"/>
      <c r="BY131" s="154"/>
      <c r="BZ131" s="154"/>
      <c r="CA131" s="154"/>
      <c r="CB131" s="154"/>
      <c r="CC131" s="154"/>
      <c r="CD131" s="154"/>
      <c r="CE131" s="154"/>
      <c r="CF131" s="154"/>
      <c r="CG131" s="154"/>
      <c r="CH131" s="154"/>
      <c r="CI131" s="154"/>
      <c r="CJ131" s="154"/>
      <c r="CK131" s="154"/>
      <c r="CL131" s="154"/>
      <c r="CM131" s="154"/>
      <c r="CN131" s="154"/>
      <c r="CO131" s="154"/>
      <c r="CP131" s="154"/>
      <c r="CQ131" s="154"/>
      <c r="CR131" s="154"/>
      <c r="CS131" s="154"/>
      <c r="CT131" s="154"/>
      <c r="CU131" s="154"/>
      <c r="CV131" s="154"/>
      <c r="CW131" s="154"/>
      <c r="CX131" s="154"/>
      <c r="CY131" s="154"/>
      <c r="CZ131" s="154"/>
      <c r="DA131" s="154"/>
      <c r="DB131" s="154"/>
      <c r="DC131" s="154"/>
      <c r="DD131" s="154"/>
      <c r="DE131" s="154"/>
      <c r="DF131" s="154"/>
      <c r="DG131" s="154"/>
      <c r="DH131" s="154"/>
      <c r="DI131" s="154"/>
      <c r="DJ131" s="154"/>
      <c r="DK131" s="154"/>
      <c r="DL131" s="154"/>
      <c r="DM131" s="154"/>
      <c r="DN131" s="154"/>
      <c r="DO131" s="154"/>
      <c r="DP131" s="154"/>
      <c r="DQ131" s="154"/>
      <c r="DR131" s="154"/>
      <c r="DS131" s="154"/>
      <c r="DT131" s="154"/>
      <c r="DU131" s="154"/>
      <c r="DV131" s="154"/>
      <c r="DW131" s="154"/>
      <c r="DX131" s="154"/>
      <c r="DY131" s="154"/>
      <c r="DZ131" s="154"/>
      <c r="EA131" s="154"/>
      <c r="EB131" s="154"/>
      <c r="EC131" s="154"/>
      <c r="ED131" s="154"/>
      <c r="EE131" s="154"/>
      <c r="EF131" s="154"/>
      <c r="EG131" s="154"/>
      <c r="EH131" s="154"/>
      <c r="EI131" s="154"/>
      <c r="EJ131" s="154"/>
      <c r="EK131" s="154"/>
      <c r="EL131" s="154"/>
      <c r="EM131" s="154"/>
      <c r="EN131" s="154"/>
      <c r="EO131" s="154"/>
      <c r="EP131" s="154"/>
      <c r="EQ131" s="154"/>
      <c r="ER131" s="154"/>
      <c r="ES131" s="154"/>
      <c r="ET131" s="154"/>
      <c r="EU131" s="154"/>
      <c r="EV131" s="154"/>
      <c r="EW131" s="154"/>
      <c r="EX131" s="154"/>
      <c r="EY131" s="154"/>
      <c r="EZ131" s="154"/>
      <c r="FA131" s="154"/>
      <c r="FB131" s="154"/>
      <c r="FC131" s="154"/>
      <c r="FD131" s="154"/>
      <c r="FE131" s="154"/>
      <c r="FF131" s="154"/>
      <c r="FG131" s="154"/>
      <c r="FH131" s="154"/>
      <c r="FI131" s="154"/>
      <c r="FJ131" s="154"/>
      <c r="FK131" s="154"/>
      <c r="FL131" s="154"/>
      <c r="FM131" s="154"/>
      <c r="FN131" s="154"/>
      <c r="FO131" s="154"/>
      <c r="FP131" s="154"/>
      <c r="FQ131" s="154"/>
      <c r="FR131" s="154"/>
      <c r="FS131" s="154"/>
      <c r="FT131" s="154"/>
      <c r="FU131" s="154"/>
      <c r="FV131" s="154"/>
      <c r="FW131" s="154"/>
      <c r="FX131" s="154"/>
      <c r="FY131" s="154"/>
      <c r="FZ131" s="154"/>
      <c r="GA131" s="154"/>
      <c r="GB131" s="154"/>
      <c r="GC131" s="154"/>
      <c r="GD131" s="154"/>
      <c r="GE131" s="154"/>
      <c r="GF131" s="154"/>
      <c r="GG131" s="154"/>
      <c r="GH131" s="154"/>
      <c r="GI131" s="154"/>
      <c r="GJ131" s="154"/>
      <c r="GK131" s="154"/>
      <c r="GL131" s="154"/>
      <c r="GM131" s="154"/>
      <c r="GN131" s="154"/>
      <c r="GO131" s="154"/>
      <c r="GP131" s="154"/>
      <c r="GQ131" s="154"/>
      <c r="GR131" s="154"/>
      <c r="GS131" s="154"/>
      <c r="GT131" s="154"/>
      <c r="GU131" s="154"/>
      <c r="GV131" s="154"/>
      <c r="GW131" s="154"/>
      <c r="GX131" s="154"/>
      <c r="GY131" s="154"/>
      <c r="GZ131" s="154"/>
      <c r="HA131" s="154"/>
      <c r="HB131" s="154"/>
      <c r="HC131" s="154"/>
      <c r="HD131" s="154"/>
      <c r="HE131" s="154"/>
      <c r="HF131" s="154"/>
      <c r="HG131" s="154"/>
      <c r="HH131" s="154"/>
      <c r="HI131" s="154"/>
      <c r="HJ131" s="154"/>
      <c r="HK131" s="154"/>
      <c r="HL131" s="154"/>
      <c r="HM131" s="154"/>
      <c r="HN131" s="154"/>
      <c r="HO131" s="154"/>
      <c r="HP131" s="154"/>
      <c r="HQ131" s="154"/>
      <c r="HR131" s="154"/>
      <c r="HS131" s="154"/>
      <c r="HT131" s="154"/>
      <c r="HU131" s="154"/>
      <c r="HV131" s="154"/>
      <c r="HW131" s="154"/>
      <c r="HX131" s="154"/>
      <c r="HY131" s="154"/>
      <c r="HZ131" s="154"/>
      <c r="IA131" s="154"/>
      <c r="IB131" s="154"/>
      <c r="IC131" s="154"/>
      <c r="ID131" s="154"/>
      <c r="IE131" s="154"/>
      <c r="IF131" s="154"/>
      <c r="IG131" s="154"/>
      <c r="IH131" s="154"/>
      <c r="II131" s="154"/>
      <c r="IJ131" s="154"/>
      <c r="IK131" s="154"/>
      <c r="IL131" s="154"/>
      <c r="IM131" s="154"/>
      <c r="IN131" s="154"/>
      <c r="IO131" s="154"/>
      <c r="IP131" s="154"/>
      <c r="IQ131" s="154"/>
      <c r="IR131" s="154"/>
      <c r="IS131" s="154"/>
      <c r="IT131" s="154"/>
      <c r="IU131" s="154"/>
      <c r="IV131" s="154"/>
    </row>
    <row r="132" spans="1:256" s="215" customFormat="1" ht="12.75" customHeight="1" x14ac:dyDescent="0.2">
      <c r="A132" s="62"/>
      <c r="B132" s="247" t="s">
        <v>505</v>
      </c>
      <c r="C132" s="61"/>
      <c r="D132" s="61"/>
      <c r="E132" s="61"/>
      <c r="F132" s="61"/>
      <c r="G132" s="61"/>
      <c r="H132" s="61"/>
      <c r="I132" s="61"/>
      <c r="J132" s="61"/>
      <c r="K132" s="216"/>
      <c r="L132" s="216"/>
      <c r="M132" s="154"/>
      <c r="N132" s="154"/>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c r="AJ132" s="154"/>
      <c r="AK132" s="154"/>
      <c r="AL132" s="154"/>
      <c r="AM132" s="154"/>
      <c r="AN132" s="154"/>
      <c r="AO132" s="154"/>
      <c r="AP132" s="154"/>
      <c r="AQ132" s="154"/>
      <c r="AR132" s="154"/>
      <c r="AS132" s="154"/>
      <c r="AT132" s="154"/>
      <c r="AU132" s="154"/>
      <c r="AV132" s="154"/>
      <c r="AW132" s="154"/>
      <c r="AX132" s="154"/>
      <c r="AY132" s="154"/>
      <c r="AZ132" s="154"/>
      <c r="BA132" s="154"/>
      <c r="BB132" s="154"/>
      <c r="BC132" s="154"/>
      <c r="BD132" s="154"/>
      <c r="BE132" s="154"/>
      <c r="BF132" s="154"/>
      <c r="BG132" s="154"/>
      <c r="BH132" s="154"/>
      <c r="BI132" s="154"/>
      <c r="BJ132" s="154"/>
      <c r="BK132" s="154"/>
      <c r="BL132" s="154"/>
      <c r="BM132" s="154"/>
      <c r="BN132" s="154"/>
      <c r="BO132" s="154"/>
      <c r="BP132" s="154"/>
      <c r="BQ132" s="154"/>
      <c r="BR132" s="154"/>
      <c r="BS132" s="154"/>
      <c r="BT132" s="154"/>
      <c r="BU132" s="154"/>
      <c r="BV132" s="154"/>
      <c r="BW132" s="154"/>
      <c r="BX132" s="154"/>
      <c r="BY132" s="154"/>
      <c r="BZ132" s="154"/>
      <c r="CA132" s="154"/>
      <c r="CB132" s="154"/>
      <c r="CC132" s="154"/>
      <c r="CD132" s="154"/>
      <c r="CE132" s="154"/>
      <c r="CF132" s="154"/>
      <c r="CG132" s="154"/>
      <c r="CH132" s="154"/>
      <c r="CI132" s="154"/>
      <c r="CJ132" s="154"/>
      <c r="CK132" s="154"/>
      <c r="CL132" s="154"/>
      <c r="CM132" s="154"/>
      <c r="CN132" s="154"/>
      <c r="CO132" s="154"/>
      <c r="CP132" s="154"/>
      <c r="CQ132" s="154"/>
      <c r="CR132" s="154"/>
      <c r="CS132" s="154"/>
      <c r="CT132" s="154"/>
      <c r="CU132" s="154"/>
      <c r="CV132" s="154"/>
      <c r="CW132" s="154"/>
      <c r="CX132" s="154"/>
      <c r="CY132" s="154"/>
      <c r="CZ132" s="154"/>
      <c r="DA132" s="154"/>
      <c r="DB132" s="154"/>
      <c r="DC132" s="154"/>
      <c r="DD132" s="154"/>
      <c r="DE132" s="154"/>
      <c r="DF132" s="154"/>
      <c r="DG132" s="154"/>
      <c r="DH132" s="154"/>
      <c r="DI132" s="154"/>
      <c r="DJ132" s="154"/>
      <c r="DK132" s="154"/>
      <c r="DL132" s="154"/>
      <c r="DM132" s="154"/>
      <c r="DN132" s="154"/>
      <c r="DO132" s="154"/>
      <c r="DP132" s="154"/>
      <c r="DQ132" s="154"/>
      <c r="DR132" s="154"/>
      <c r="DS132" s="154"/>
      <c r="DT132" s="154"/>
      <c r="DU132" s="154"/>
      <c r="DV132" s="154"/>
      <c r="DW132" s="154"/>
      <c r="DX132" s="154"/>
      <c r="DY132" s="154"/>
      <c r="DZ132" s="154"/>
      <c r="EA132" s="154"/>
      <c r="EB132" s="154"/>
      <c r="EC132" s="154"/>
      <c r="ED132" s="154"/>
      <c r="EE132" s="154"/>
      <c r="EF132" s="154"/>
      <c r="EG132" s="154"/>
      <c r="EH132" s="154"/>
      <c r="EI132" s="154"/>
      <c r="EJ132" s="154"/>
      <c r="EK132" s="154"/>
      <c r="EL132" s="154"/>
      <c r="EM132" s="154"/>
      <c r="EN132" s="154"/>
      <c r="EO132" s="154"/>
      <c r="EP132" s="154"/>
      <c r="EQ132" s="154"/>
      <c r="ER132" s="154"/>
      <c r="ES132" s="154"/>
      <c r="ET132" s="154"/>
      <c r="EU132" s="154"/>
      <c r="EV132" s="154"/>
      <c r="EW132" s="154"/>
      <c r="EX132" s="154"/>
      <c r="EY132" s="154"/>
      <c r="EZ132" s="154"/>
      <c r="FA132" s="154"/>
      <c r="FB132" s="154"/>
      <c r="FC132" s="154"/>
      <c r="FD132" s="154"/>
      <c r="FE132" s="154"/>
      <c r="FF132" s="154"/>
      <c r="FG132" s="154"/>
      <c r="FH132" s="154"/>
      <c r="FI132" s="154"/>
      <c r="FJ132" s="154"/>
      <c r="FK132" s="154"/>
      <c r="FL132" s="154"/>
      <c r="FM132" s="154"/>
      <c r="FN132" s="154"/>
      <c r="FO132" s="154"/>
      <c r="FP132" s="154"/>
      <c r="FQ132" s="154"/>
      <c r="FR132" s="154"/>
      <c r="FS132" s="154"/>
      <c r="FT132" s="154"/>
      <c r="FU132" s="154"/>
      <c r="FV132" s="154"/>
      <c r="FW132" s="154"/>
      <c r="FX132" s="154"/>
      <c r="FY132" s="154"/>
      <c r="FZ132" s="154"/>
      <c r="GA132" s="154"/>
      <c r="GB132" s="154"/>
      <c r="GC132" s="154"/>
      <c r="GD132" s="154"/>
      <c r="GE132" s="154"/>
      <c r="GF132" s="154"/>
      <c r="GG132" s="154"/>
      <c r="GH132" s="154"/>
      <c r="GI132" s="154"/>
      <c r="GJ132" s="154"/>
      <c r="GK132" s="154"/>
      <c r="GL132" s="154"/>
      <c r="GM132" s="154"/>
      <c r="GN132" s="154"/>
      <c r="GO132" s="154"/>
      <c r="GP132" s="154"/>
      <c r="GQ132" s="154"/>
      <c r="GR132" s="154"/>
      <c r="GS132" s="154"/>
      <c r="GT132" s="154"/>
      <c r="GU132" s="154"/>
      <c r="GV132" s="154"/>
      <c r="GW132" s="154"/>
      <c r="GX132" s="154"/>
      <c r="GY132" s="154"/>
      <c r="GZ132" s="154"/>
      <c r="HA132" s="154"/>
      <c r="HB132" s="154"/>
      <c r="HC132" s="154"/>
      <c r="HD132" s="154"/>
      <c r="HE132" s="154"/>
      <c r="HF132" s="154"/>
      <c r="HG132" s="154"/>
      <c r="HH132" s="154"/>
      <c r="HI132" s="154"/>
      <c r="HJ132" s="154"/>
      <c r="HK132" s="154"/>
      <c r="HL132" s="154"/>
      <c r="HM132" s="154"/>
      <c r="HN132" s="154"/>
      <c r="HO132" s="154"/>
      <c r="HP132" s="154"/>
      <c r="HQ132" s="154"/>
      <c r="HR132" s="154"/>
      <c r="HS132" s="154"/>
      <c r="HT132" s="154"/>
      <c r="HU132" s="154"/>
      <c r="HV132" s="154"/>
      <c r="HW132" s="154"/>
      <c r="HX132" s="154"/>
      <c r="HY132" s="154"/>
      <c r="HZ132" s="154"/>
      <c r="IA132" s="154"/>
      <c r="IB132" s="154"/>
      <c r="IC132" s="154"/>
      <c r="ID132" s="154"/>
      <c r="IE132" s="154"/>
      <c r="IF132" s="154"/>
      <c r="IG132" s="154"/>
      <c r="IH132" s="154"/>
      <c r="II132" s="154"/>
      <c r="IJ132" s="154"/>
      <c r="IK132" s="154"/>
      <c r="IL132" s="154"/>
      <c r="IM132" s="154"/>
      <c r="IN132" s="154"/>
      <c r="IO132" s="154"/>
      <c r="IP132" s="154"/>
      <c r="IQ132" s="154"/>
      <c r="IR132" s="154"/>
      <c r="IS132" s="154"/>
      <c r="IT132" s="154"/>
      <c r="IU132" s="154"/>
      <c r="IV132" s="154"/>
    </row>
    <row r="133" spans="1:256" s="215" customFormat="1" ht="12.75" customHeight="1" x14ac:dyDescent="0.2">
      <c r="A133" s="62"/>
      <c r="B133" s="61" t="str">
        <f>IF(B132=FALSE,"Falls nein, bitte begründen: ","Falls ja, keine weitere Begründung notwendig. ")</f>
        <v xml:space="preserve">Falls ja, keine weitere Begründung notwendig. </v>
      </c>
      <c r="C133" s="61"/>
      <c r="D133" s="61"/>
      <c r="E133" s="61"/>
      <c r="F133" s="61"/>
      <c r="G133" s="61"/>
      <c r="H133" s="61"/>
      <c r="I133" s="61"/>
      <c r="J133" s="61"/>
      <c r="K133" s="216"/>
      <c r="L133" s="216"/>
      <c r="M133" s="154"/>
      <c r="N133" s="154"/>
      <c r="O133" s="154"/>
      <c r="P133" s="154"/>
      <c r="Q133" s="154"/>
      <c r="R133" s="154"/>
      <c r="S133" s="154"/>
      <c r="T133" s="154"/>
      <c r="U133" s="154"/>
      <c r="V133" s="154"/>
      <c r="W133" s="154"/>
      <c r="X133" s="154"/>
      <c r="Y133" s="154"/>
      <c r="Z133" s="154"/>
      <c r="AA133" s="154"/>
      <c r="AB133" s="154"/>
      <c r="AC133" s="154"/>
      <c r="AD133" s="154"/>
      <c r="AE133" s="154"/>
      <c r="AF133" s="154"/>
      <c r="AG133" s="154"/>
      <c r="AH133" s="154"/>
      <c r="AI133" s="154"/>
      <c r="AJ133" s="154"/>
      <c r="AK133" s="154"/>
      <c r="AL133" s="154"/>
      <c r="AM133" s="154"/>
      <c r="AN133" s="154"/>
      <c r="AO133" s="154"/>
      <c r="AP133" s="154"/>
      <c r="AQ133" s="154"/>
      <c r="AR133" s="154"/>
      <c r="AS133" s="154"/>
      <c r="AT133" s="154"/>
      <c r="AU133" s="154"/>
      <c r="AV133" s="154"/>
      <c r="AW133" s="154"/>
      <c r="AX133" s="154"/>
      <c r="AY133" s="154"/>
      <c r="AZ133" s="154"/>
      <c r="BA133" s="154"/>
      <c r="BB133" s="154"/>
      <c r="BC133" s="154"/>
      <c r="BD133" s="154"/>
      <c r="BE133" s="154"/>
      <c r="BF133" s="154"/>
      <c r="BG133" s="154"/>
      <c r="BH133" s="154"/>
      <c r="BI133" s="154"/>
      <c r="BJ133" s="154"/>
      <c r="BK133" s="154"/>
      <c r="BL133" s="154"/>
      <c r="BM133" s="154"/>
      <c r="BN133" s="154"/>
      <c r="BO133" s="154"/>
      <c r="BP133" s="154"/>
      <c r="BQ133" s="154"/>
      <c r="BR133" s="154"/>
      <c r="BS133" s="154"/>
      <c r="BT133" s="154"/>
      <c r="BU133" s="154"/>
      <c r="BV133" s="154"/>
      <c r="BW133" s="154"/>
      <c r="BX133" s="154"/>
      <c r="BY133" s="154"/>
      <c r="BZ133" s="154"/>
      <c r="CA133" s="154"/>
      <c r="CB133" s="154"/>
      <c r="CC133" s="154"/>
      <c r="CD133" s="154"/>
      <c r="CE133" s="154"/>
      <c r="CF133" s="154"/>
      <c r="CG133" s="154"/>
      <c r="CH133" s="154"/>
      <c r="CI133" s="154"/>
      <c r="CJ133" s="154"/>
      <c r="CK133" s="154"/>
      <c r="CL133" s="154"/>
      <c r="CM133" s="154"/>
      <c r="CN133" s="154"/>
      <c r="CO133" s="154"/>
      <c r="CP133" s="154"/>
      <c r="CQ133" s="154"/>
      <c r="CR133" s="154"/>
      <c r="CS133" s="154"/>
      <c r="CT133" s="154"/>
      <c r="CU133" s="154"/>
      <c r="CV133" s="154"/>
      <c r="CW133" s="154"/>
      <c r="CX133" s="154"/>
      <c r="CY133" s="154"/>
      <c r="CZ133" s="154"/>
      <c r="DA133" s="154"/>
      <c r="DB133" s="154"/>
      <c r="DC133" s="154"/>
      <c r="DD133" s="154"/>
      <c r="DE133" s="154"/>
      <c r="DF133" s="154"/>
      <c r="DG133" s="154"/>
      <c r="DH133" s="154"/>
      <c r="DI133" s="154"/>
      <c r="DJ133" s="154"/>
      <c r="DK133" s="154"/>
      <c r="DL133" s="154"/>
      <c r="DM133" s="154"/>
      <c r="DN133" s="154"/>
      <c r="DO133" s="154"/>
      <c r="DP133" s="154"/>
      <c r="DQ133" s="154"/>
      <c r="DR133" s="154"/>
      <c r="DS133" s="154"/>
      <c r="DT133" s="154"/>
      <c r="DU133" s="154"/>
      <c r="DV133" s="154"/>
      <c r="DW133" s="154"/>
      <c r="DX133" s="154"/>
      <c r="DY133" s="154"/>
      <c r="DZ133" s="154"/>
      <c r="EA133" s="154"/>
      <c r="EB133" s="154"/>
      <c r="EC133" s="154"/>
      <c r="ED133" s="154"/>
      <c r="EE133" s="154"/>
      <c r="EF133" s="154"/>
      <c r="EG133" s="154"/>
      <c r="EH133" s="154"/>
      <c r="EI133" s="154"/>
      <c r="EJ133" s="154"/>
      <c r="EK133" s="154"/>
      <c r="EL133" s="154"/>
      <c r="EM133" s="154"/>
      <c r="EN133" s="154"/>
      <c r="EO133" s="154"/>
      <c r="EP133" s="154"/>
      <c r="EQ133" s="154"/>
      <c r="ER133" s="154"/>
      <c r="ES133" s="154"/>
      <c r="ET133" s="154"/>
      <c r="EU133" s="154"/>
      <c r="EV133" s="154"/>
      <c r="EW133" s="154"/>
      <c r="EX133" s="154"/>
      <c r="EY133" s="154"/>
      <c r="EZ133" s="154"/>
      <c r="FA133" s="154"/>
      <c r="FB133" s="154"/>
      <c r="FC133" s="154"/>
      <c r="FD133" s="154"/>
      <c r="FE133" s="154"/>
      <c r="FF133" s="154"/>
      <c r="FG133" s="154"/>
      <c r="FH133" s="154"/>
      <c r="FI133" s="154"/>
      <c r="FJ133" s="154"/>
      <c r="FK133" s="154"/>
      <c r="FL133" s="154"/>
      <c r="FM133" s="154"/>
      <c r="FN133" s="154"/>
      <c r="FO133" s="154"/>
      <c r="FP133" s="154"/>
      <c r="FQ133" s="154"/>
      <c r="FR133" s="154"/>
      <c r="FS133" s="154"/>
      <c r="FT133" s="154"/>
      <c r="FU133" s="154"/>
      <c r="FV133" s="154"/>
      <c r="FW133" s="154"/>
      <c r="FX133" s="154"/>
      <c r="FY133" s="154"/>
      <c r="FZ133" s="154"/>
      <c r="GA133" s="154"/>
      <c r="GB133" s="154"/>
      <c r="GC133" s="154"/>
      <c r="GD133" s="154"/>
      <c r="GE133" s="154"/>
      <c r="GF133" s="154"/>
      <c r="GG133" s="154"/>
      <c r="GH133" s="154"/>
      <c r="GI133" s="154"/>
      <c r="GJ133" s="154"/>
      <c r="GK133" s="154"/>
      <c r="GL133" s="154"/>
      <c r="GM133" s="154"/>
      <c r="GN133" s="154"/>
      <c r="GO133" s="154"/>
      <c r="GP133" s="154"/>
      <c r="GQ133" s="154"/>
      <c r="GR133" s="154"/>
      <c r="GS133" s="154"/>
      <c r="GT133" s="154"/>
      <c r="GU133" s="154"/>
      <c r="GV133" s="154"/>
      <c r="GW133" s="154"/>
      <c r="GX133" s="154"/>
      <c r="GY133" s="154"/>
      <c r="GZ133" s="154"/>
      <c r="HA133" s="154"/>
      <c r="HB133" s="154"/>
      <c r="HC133" s="154"/>
      <c r="HD133" s="154"/>
      <c r="HE133" s="154"/>
      <c r="HF133" s="154"/>
      <c r="HG133" s="154"/>
      <c r="HH133" s="154"/>
      <c r="HI133" s="154"/>
      <c r="HJ133" s="154"/>
      <c r="HK133" s="154"/>
      <c r="HL133" s="154"/>
      <c r="HM133" s="154"/>
      <c r="HN133" s="154"/>
      <c r="HO133" s="154"/>
      <c r="HP133" s="154"/>
      <c r="HQ133" s="154"/>
      <c r="HR133" s="154"/>
      <c r="HS133" s="154"/>
      <c r="HT133" s="154"/>
      <c r="HU133" s="154"/>
      <c r="HV133" s="154"/>
      <c r="HW133" s="154"/>
      <c r="HX133" s="154"/>
      <c r="HY133" s="154"/>
      <c r="HZ133" s="154"/>
      <c r="IA133" s="154"/>
      <c r="IB133" s="154"/>
      <c r="IC133" s="154"/>
      <c r="ID133" s="154"/>
      <c r="IE133" s="154"/>
      <c r="IF133" s="154"/>
      <c r="IG133" s="154"/>
      <c r="IH133" s="154"/>
      <c r="II133" s="154"/>
      <c r="IJ133" s="154"/>
      <c r="IK133" s="154"/>
      <c r="IL133" s="154"/>
      <c r="IM133" s="154"/>
      <c r="IN133" s="154"/>
      <c r="IO133" s="154"/>
      <c r="IP133" s="154"/>
      <c r="IQ133" s="154"/>
      <c r="IR133" s="154"/>
      <c r="IS133" s="154"/>
      <c r="IT133" s="154"/>
      <c r="IU133" s="154"/>
      <c r="IV133" s="154"/>
    </row>
    <row r="134" spans="1:256" s="215" customFormat="1" ht="43.5" customHeight="1" x14ac:dyDescent="0.2">
      <c r="A134" s="62"/>
      <c r="B134" s="61"/>
      <c r="C134" s="422" t="s">
        <v>276</v>
      </c>
      <c r="D134" s="422"/>
      <c r="E134" s="422"/>
      <c r="F134" s="422"/>
      <c r="G134" s="422"/>
      <c r="H134" s="422"/>
      <c r="I134" s="422"/>
      <c r="J134" s="422"/>
      <c r="K134" s="216"/>
      <c r="L134" s="216"/>
      <c r="M134" s="154"/>
      <c r="N134" s="154"/>
      <c r="O134" s="154"/>
      <c r="P134" s="154"/>
      <c r="Q134" s="154"/>
      <c r="R134" s="154"/>
      <c r="S134" s="154"/>
      <c r="T134" s="154"/>
      <c r="U134" s="154"/>
      <c r="V134" s="154"/>
      <c r="W134" s="154"/>
      <c r="X134" s="154"/>
      <c r="Y134" s="154"/>
      <c r="Z134" s="154"/>
      <c r="AA134" s="154"/>
      <c r="AB134" s="154"/>
      <c r="AC134" s="154"/>
      <c r="AD134" s="154"/>
      <c r="AE134" s="154"/>
      <c r="AF134" s="154"/>
      <c r="AG134" s="154"/>
      <c r="AH134" s="154"/>
      <c r="AI134" s="154"/>
      <c r="AJ134" s="154"/>
      <c r="AK134" s="154"/>
      <c r="AL134" s="154"/>
      <c r="AM134" s="154"/>
      <c r="AN134" s="154"/>
      <c r="AO134" s="154"/>
      <c r="AP134" s="154"/>
      <c r="AQ134" s="154"/>
      <c r="AR134" s="154"/>
      <c r="AS134" s="154"/>
      <c r="AT134" s="154"/>
      <c r="AU134" s="154"/>
      <c r="AV134" s="154"/>
      <c r="AW134" s="154"/>
      <c r="AX134" s="154"/>
      <c r="AY134" s="154"/>
      <c r="AZ134" s="154"/>
      <c r="BA134" s="154"/>
      <c r="BB134" s="154"/>
      <c r="BC134" s="154"/>
      <c r="BD134" s="154"/>
      <c r="BE134" s="154"/>
      <c r="BF134" s="154"/>
      <c r="BG134" s="154"/>
      <c r="BH134" s="154"/>
      <c r="BI134" s="154"/>
      <c r="BJ134" s="154"/>
      <c r="BK134" s="154"/>
      <c r="BL134" s="154"/>
      <c r="BM134" s="154"/>
      <c r="BN134" s="154"/>
      <c r="BO134" s="154"/>
      <c r="BP134" s="154"/>
      <c r="BQ134" s="154"/>
      <c r="BR134" s="154"/>
      <c r="BS134" s="154"/>
      <c r="BT134" s="154"/>
      <c r="BU134" s="154"/>
      <c r="BV134" s="154"/>
      <c r="BW134" s="154"/>
      <c r="BX134" s="154"/>
      <c r="BY134" s="154"/>
      <c r="BZ134" s="154"/>
      <c r="CA134" s="154"/>
      <c r="CB134" s="154"/>
      <c r="CC134" s="154"/>
      <c r="CD134" s="154"/>
      <c r="CE134" s="154"/>
      <c r="CF134" s="154"/>
      <c r="CG134" s="154"/>
      <c r="CH134" s="154"/>
      <c r="CI134" s="154"/>
      <c r="CJ134" s="154"/>
      <c r="CK134" s="154"/>
      <c r="CL134" s="154"/>
      <c r="CM134" s="154"/>
      <c r="CN134" s="154"/>
      <c r="CO134" s="154"/>
      <c r="CP134" s="154"/>
      <c r="CQ134" s="154"/>
      <c r="CR134" s="154"/>
      <c r="CS134" s="154"/>
      <c r="CT134" s="154"/>
      <c r="CU134" s="154"/>
      <c r="CV134" s="154"/>
      <c r="CW134" s="154"/>
      <c r="CX134" s="154"/>
      <c r="CY134" s="154"/>
      <c r="CZ134" s="154"/>
      <c r="DA134" s="154"/>
      <c r="DB134" s="154"/>
      <c r="DC134" s="154"/>
      <c r="DD134" s="154"/>
      <c r="DE134" s="154"/>
      <c r="DF134" s="154"/>
      <c r="DG134" s="154"/>
      <c r="DH134" s="154"/>
      <c r="DI134" s="154"/>
      <c r="DJ134" s="154"/>
      <c r="DK134" s="154"/>
      <c r="DL134" s="154"/>
      <c r="DM134" s="154"/>
      <c r="DN134" s="154"/>
      <c r="DO134" s="154"/>
      <c r="DP134" s="154"/>
      <c r="DQ134" s="154"/>
      <c r="DR134" s="154"/>
      <c r="DS134" s="154"/>
      <c r="DT134" s="154"/>
      <c r="DU134" s="154"/>
      <c r="DV134" s="154"/>
      <c r="DW134" s="154"/>
      <c r="DX134" s="154"/>
      <c r="DY134" s="154"/>
      <c r="DZ134" s="154"/>
      <c r="EA134" s="154"/>
      <c r="EB134" s="154"/>
      <c r="EC134" s="154"/>
      <c r="ED134" s="154"/>
      <c r="EE134" s="154"/>
      <c r="EF134" s="154"/>
      <c r="EG134" s="154"/>
      <c r="EH134" s="154"/>
      <c r="EI134" s="154"/>
      <c r="EJ134" s="154"/>
      <c r="EK134" s="154"/>
      <c r="EL134" s="154"/>
      <c r="EM134" s="154"/>
      <c r="EN134" s="154"/>
      <c r="EO134" s="154"/>
      <c r="EP134" s="154"/>
      <c r="EQ134" s="154"/>
      <c r="ER134" s="154"/>
      <c r="ES134" s="154"/>
      <c r="ET134" s="154"/>
      <c r="EU134" s="154"/>
      <c r="EV134" s="154"/>
      <c r="EW134" s="154"/>
      <c r="EX134" s="154"/>
      <c r="EY134" s="154"/>
      <c r="EZ134" s="154"/>
      <c r="FA134" s="154"/>
      <c r="FB134" s="154"/>
      <c r="FC134" s="154"/>
      <c r="FD134" s="154"/>
      <c r="FE134" s="154"/>
      <c r="FF134" s="154"/>
      <c r="FG134" s="154"/>
      <c r="FH134" s="154"/>
      <c r="FI134" s="154"/>
      <c r="FJ134" s="154"/>
      <c r="FK134" s="154"/>
      <c r="FL134" s="154"/>
      <c r="FM134" s="154"/>
      <c r="FN134" s="154"/>
      <c r="FO134" s="154"/>
      <c r="FP134" s="154"/>
      <c r="FQ134" s="154"/>
      <c r="FR134" s="154"/>
      <c r="FS134" s="154"/>
      <c r="FT134" s="154"/>
      <c r="FU134" s="154"/>
      <c r="FV134" s="154"/>
      <c r="FW134" s="154"/>
      <c r="FX134" s="154"/>
      <c r="FY134" s="154"/>
      <c r="FZ134" s="154"/>
      <c r="GA134" s="154"/>
      <c r="GB134" s="154"/>
      <c r="GC134" s="154"/>
      <c r="GD134" s="154"/>
      <c r="GE134" s="154"/>
      <c r="GF134" s="154"/>
      <c r="GG134" s="154"/>
      <c r="GH134" s="154"/>
      <c r="GI134" s="154"/>
      <c r="GJ134" s="154"/>
      <c r="GK134" s="154"/>
      <c r="GL134" s="154"/>
      <c r="GM134" s="154"/>
      <c r="GN134" s="154"/>
      <c r="GO134" s="154"/>
      <c r="GP134" s="154"/>
      <c r="GQ134" s="154"/>
      <c r="GR134" s="154"/>
      <c r="GS134" s="154"/>
      <c r="GT134" s="154"/>
      <c r="GU134" s="154"/>
      <c r="GV134" s="154"/>
      <c r="GW134" s="154"/>
      <c r="GX134" s="154"/>
      <c r="GY134" s="154"/>
      <c r="GZ134" s="154"/>
      <c r="HA134" s="154"/>
      <c r="HB134" s="154"/>
      <c r="HC134" s="154"/>
      <c r="HD134" s="154"/>
      <c r="HE134" s="154"/>
      <c r="HF134" s="154"/>
      <c r="HG134" s="154"/>
      <c r="HH134" s="154"/>
      <c r="HI134" s="154"/>
      <c r="HJ134" s="154"/>
      <c r="HK134" s="154"/>
      <c r="HL134" s="154"/>
      <c r="HM134" s="154"/>
      <c r="HN134" s="154"/>
      <c r="HO134" s="154"/>
      <c r="HP134" s="154"/>
      <c r="HQ134" s="154"/>
      <c r="HR134" s="154"/>
      <c r="HS134" s="154"/>
      <c r="HT134" s="154"/>
      <c r="HU134" s="154"/>
      <c r="HV134" s="154"/>
      <c r="HW134" s="154"/>
      <c r="HX134" s="154"/>
      <c r="HY134" s="154"/>
      <c r="HZ134" s="154"/>
      <c r="IA134" s="154"/>
      <c r="IB134" s="154"/>
      <c r="IC134" s="154"/>
      <c r="ID134" s="154"/>
      <c r="IE134" s="154"/>
      <c r="IF134" s="154"/>
      <c r="IG134" s="154"/>
      <c r="IH134" s="154"/>
      <c r="II134" s="154"/>
      <c r="IJ134" s="154"/>
      <c r="IK134" s="154"/>
      <c r="IL134" s="154"/>
      <c r="IM134" s="154"/>
      <c r="IN134" s="154"/>
      <c r="IO134" s="154"/>
      <c r="IP134" s="154"/>
      <c r="IQ134" s="154"/>
      <c r="IR134" s="154"/>
      <c r="IS134" s="154"/>
      <c r="IT134" s="154"/>
      <c r="IU134" s="154"/>
      <c r="IV134" s="154"/>
    </row>
    <row r="135" spans="1:256" s="215" customFormat="1" ht="26.25" customHeight="1" x14ac:dyDescent="0.2">
      <c r="B135" s="61"/>
      <c r="C135" s="423" t="s">
        <v>275</v>
      </c>
      <c r="D135" s="423"/>
      <c r="E135" s="423"/>
      <c r="F135" s="423"/>
      <c r="G135" s="423"/>
      <c r="H135" s="423"/>
      <c r="I135" s="423"/>
      <c r="J135" s="423"/>
      <c r="K135" s="216"/>
      <c r="L135" s="216"/>
      <c r="M135" s="154"/>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4"/>
      <c r="AL135" s="154"/>
      <c r="AM135" s="154"/>
      <c r="AN135" s="154"/>
      <c r="AO135" s="154"/>
      <c r="AP135" s="154"/>
      <c r="AQ135" s="154"/>
      <c r="AR135" s="154"/>
      <c r="AS135" s="154"/>
      <c r="AT135" s="154"/>
      <c r="AU135" s="154"/>
      <c r="AV135" s="154"/>
      <c r="AW135" s="154"/>
      <c r="AX135" s="154"/>
      <c r="AY135" s="154"/>
      <c r="AZ135" s="154"/>
      <c r="BA135" s="154"/>
      <c r="BB135" s="154"/>
      <c r="BC135" s="154"/>
      <c r="BD135" s="154"/>
      <c r="BE135" s="154"/>
      <c r="BF135" s="154"/>
      <c r="BG135" s="154"/>
      <c r="BH135" s="154"/>
      <c r="BI135" s="154"/>
      <c r="BJ135" s="154"/>
      <c r="BK135" s="154"/>
      <c r="BL135" s="154"/>
      <c r="BM135" s="154"/>
      <c r="BN135" s="154"/>
      <c r="BO135" s="154"/>
      <c r="BP135" s="154"/>
      <c r="BQ135" s="154"/>
      <c r="BR135" s="154"/>
      <c r="BS135" s="154"/>
      <c r="BT135" s="154"/>
      <c r="BU135" s="154"/>
      <c r="BV135" s="154"/>
      <c r="BW135" s="154"/>
      <c r="BX135" s="154"/>
      <c r="BY135" s="154"/>
      <c r="BZ135" s="154"/>
      <c r="CA135" s="154"/>
      <c r="CB135" s="154"/>
      <c r="CC135" s="154"/>
      <c r="CD135" s="154"/>
      <c r="CE135" s="154"/>
      <c r="CF135" s="154"/>
      <c r="CG135" s="154"/>
      <c r="CH135" s="154"/>
      <c r="CI135" s="154"/>
      <c r="CJ135" s="154"/>
      <c r="CK135" s="154"/>
      <c r="CL135" s="154"/>
      <c r="CM135" s="154"/>
      <c r="CN135" s="154"/>
      <c r="CO135" s="154"/>
      <c r="CP135" s="154"/>
      <c r="CQ135" s="154"/>
      <c r="CR135" s="154"/>
      <c r="CS135" s="154"/>
      <c r="CT135" s="154"/>
      <c r="CU135" s="154"/>
      <c r="CV135" s="154"/>
      <c r="CW135" s="154"/>
      <c r="CX135" s="154"/>
      <c r="CY135" s="154"/>
      <c r="CZ135" s="154"/>
      <c r="DA135" s="154"/>
      <c r="DB135" s="154"/>
      <c r="DC135" s="154"/>
      <c r="DD135" s="154"/>
      <c r="DE135" s="154"/>
      <c r="DF135" s="154"/>
      <c r="DG135" s="154"/>
      <c r="DH135" s="154"/>
      <c r="DI135" s="154"/>
      <c r="DJ135" s="154"/>
      <c r="DK135" s="154"/>
      <c r="DL135" s="154"/>
      <c r="DM135" s="154"/>
      <c r="DN135" s="154"/>
      <c r="DO135" s="154"/>
      <c r="DP135" s="154"/>
      <c r="DQ135" s="154"/>
      <c r="DR135" s="154"/>
      <c r="DS135" s="154"/>
      <c r="DT135" s="154"/>
      <c r="DU135" s="154"/>
      <c r="DV135" s="154"/>
      <c r="DW135" s="154"/>
      <c r="DX135" s="154"/>
      <c r="DY135" s="154"/>
      <c r="DZ135" s="154"/>
      <c r="EA135" s="154"/>
      <c r="EB135" s="154"/>
      <c r="EC135" s="154"/>
      <c r="ED135" s="154"/>
      <c r="EE135" s="154"/>
      <c r="EF135" s="154"/>
      <c r="EG135" s="154"/>
      <c r="EH135" s="154"/>
      <c r="EI135" s="154"/>
      <c r="EJ135" s="154"/>
      <c r="EK135" s="154"/>
      <c r="EL135" s="154"/>
      <c r="EM135" s="154"/>
      <c r="EN135" s="154"/>
      <c r="EO135" s="154"/>
      <c r="EP135" s="154"/>
      <c r="EQ135" s="154"/>
      <c r="ER135" s="154"/>
      <c r="ES135" s="154"/>
      <c r="ET135" s="154"/>
      <c r="EU135" s="154"/>
      <c r="EV135" s="154"/>
      <c r="EW135" s="154"/>
      <c r="EX135" s="154"/>
      <c r="EY135" s="154"/>
      <c r="EZ135" s="154"/>
      <c r="FA135" s="154"/>
      <c r="FB135" s="154"/>
      <c r="FC135" s="154"/>
      <c r="FD135" s="154"/>
      <c r="FE135" s="154"/>
      <c r="FF135" s="154"/>
      <c r="FG135" s="154"/>
      <c r="FH135" s="154"/>
      <c r="FI135" s="154"/>
      <c r="FJ135" s="154"/>
      <c r="FK135" s="154"/>
      <c r="FL135" s="154"/>
      <c r="FM135" s="154"/>
      <c r="FN135" s="154"/>
      <c r="FO135" s="154"/>
      <c r="FP135" s="154"/>
      <c r="FQ135" s="154"/>
      <c r="FR135" s="154"/>
      <c r="FS135" s="154"/>
      <c r="FT135" s="154"/>
      <c r="FU135" s="154"/>
      <c r="FV135" s="154"/>
      <c r="FW135" s="154"/>
      <c r="FX135" s="154"/>
      <c r="FY135" s="154"/>
      <c r="FZ135" s="154"/>
      <c r="GA135" s="154"/>
      <c r="GB135" s="154"/>
      <c r="GC135" s="154"/>
      <c r="GD135" s="154"/>
      <c r="GE135" s="154"/>
      <c r="GF135" s="154"/>
      <c r="GG135" s="154"/>
      <c r="GH135" s="154"/>
      <c r="GI135" s="154"/>
      <c r="GJ135" s="154"/>
      <c r="GK135" s="154"/>
      <c r="GL135" s="154"/>
      <c r="GM135" s="154"/>
      <c r="GN135" s="154"/>
      <c r="GO135" s="154"/>
      <c r="GP135" s="154"/>
      <c r="GQ135" s="154"/>
      <c r="GR135" s="154"/>
      <c r="GS135" s="154"/>
      <c r="GT135" s="154"/>
      <c r="GU135" s="154"/>
      <c r="GV135" s="154"/>
      <c r="GW135" s="154"/>
      <c r="GX135" s="154"/>
      <c r="GY135" s="154"/>
      <c r="GZ135" s="154"/>
      <c r="HA135" s="154"/>
      <c r="HB135" s="154"/>
      <c r="HC135" s="154"/>
      <c r="HD135" s="154"/>
      <c r="HE135" s="154"/>
      <c r="HF135" s="154"/>
      <c r="HG135" s="154"/>
      <c r="HH135" s="154"/>
      <c r="HI135" s="154"/>
      <c r="HJ135" s="154"/>
      <c r="HK135" s="154"/>
      <c r="HL135" s="154"/>
      <c r="HM135" s="154"/>
      <c r="HN135" s="154"/>
      <c r="HO135" s="154"/>
      <c r="HP135" s="154"/>
      <c r="HQ135" s="154"/>
      <c r="HR135" s="154"/>
      <c r="HS135" s="154"/>
      <c r="HT135" s="154"/>
      <c r="HU135" s="154"/>
      <c r="HV135" s="154"/>
      <c r="HW135" s="154"/>
      <c r="HX135" s="154"/>
      <c r="HY135" s="154"/>
      <c r="HZ135" s="154"/>
      <c r="IA135" s="154"/>
      <c r="IB135" s="154"/>
      <c r="IC135" s="154"/>
      <c r="ID135" s="154"/>
      <c r="IE135" s="154"/>
      <c r="IF135" s="154"/>
      <c r="IG135" s="154"/>
      <c r="IH135" s="154"/>
      <c r="II135" s="154"/>
      <c r="IJ135" s="154"/>
      <c r="IK135" s="154"/>
      <c r="IL135" s="154"/>
      <c r="IM135" s="154"/>
      <c r="IN135" s="154"/>
      <c r="IO135" s="154"/>
      <c r="IP135" s="154"/>
      <c r="IQ135" s="154"/>
      <c r="IR135" s="154"/>
      <c r="IS135" s="154"/>
      <c r="IT135" s="154"/>
      <c r="IU135" s="154"/>
      <c r="IV135" s="154"/>
    </row>
    <row r="136" spans="1:256" s="215" customFormat="1" ht="6" customHeight="1" x14ac:dyDescent="0.2">
      <c r="A136" s="62"/>
      <c r="B136" s="61"/>
      <c r="C136" s="61"/>
      <c r="D136" s="61"/>
      <c r="E136" s="61"/>
      <c r="F136" s="61"/>
      <c r="G136" s="61"/>
      <c r="H136" s="61"/>
      <c r="I136" s="61"/>
      <c r="J136" s="61"/>
      <c r="K136" s="216"/>
      <c r="L136" s="216"/>
      <c r="M136" s="154"/>
      <c r="N136" s="154"/>
      <c r="O136" s="154"/>
      <c r="P136" s="154"/>
      <c r="Q136" s="154"/>
      <c r="R136" s="154"/>
      <c r="S136" s="154"/>
      <c r="T136" s="154"/>
      <c r="U136" s="154"/>
      <c r="V136" s="154"/>
      <c r="W136" s="154"/>
      <c r="X136" s="154"/>
      <c r="Y136" s="154"/>
      <c r="Z136" s="154"/>
      <c r="AA136" s="154"/>
      <c r="AB136" s="154"/>
      <c r="AC136" s="154"/>
      <c r="AD136" s="154"/>
      <c r="AE136" s="154"/>
      <c r="AF136" s="154"/>
      <c r="AG136" s="154"/>
      <c r="AH136" s="154"/>
      <c r="AI136" s="154"/>
      <c r="AJ136" s="154"/>
      <c r="AK136" s="154"/>
      <c r="AL136" s="154"/>
      <c r="AM136" s="154"/>
      <c r="AN136" s="154"/>
      <c r="AO136" s="154"/>
      <c r="AP136" s="154"/>
      <c r="AQ136" s="154"/>
      <c r="AR136" s="154"/>
      <c r="AS136" s="154"/>
      <c r="AT136" s="154"/>
      <c r="AU136" s="154"/>
      <c r="AV136" s="154"/>
      <c r="AW136" s="154"/>
      <c r="AX136" s="154"/>
      <c r="AY136" s="154"/>
      <c r="AZ136" s="154"/>
      <c r="BA136" s="154"/>
      <c r="BB136" s="154"/>
      <c r="BC136" s="154"/>
      <c r="BD136" s="154"/>
      <c r="BE136" s="154"/>
      <c r="BF136" s="154"/>
      <c r="BG136" s="154"/>
      <c r="BH136" s="154"/>
      <c r="BI136" s="154"/>
      <c r="BJ136" s="154"/>
      <c r="BK136" s="154"/>
      <c r="BL136" s="154"/>
      <c r="BM136" s="154"/>
      <c r="BN136" s="154"/>
      <c r="BO136" s="154"/>
      <c r="BP136" s="154"/>
      <c r="BQ136" s="154"/>
      <c r="BR136" s="154"/>
      <c r="BS136" s="154"/>
      <c r="BT136" s="154"/>
      <c r="BU136" s="154"/>
      <c r="BV136" s="154"/>
      <c r="BW136" s="154"/>
      <c r="BX136" s="154"/>
      <c r="BY136" s="154"/>
      <c r="BZ136" s="154"/>
      <c r="CA136" s="154"/>
      <c r="CB136" s="154"/>
      <c r="CC136" s="154"/>
      <c r="CD136" s="154"/>
      <c r="CE136" s="154"/>
      <c r="CF136" s="154"/>
      <c r="CG136" s="154"/>
      <c r="CH136" s="154"/>
      <c r="CI136" s="154"/>
      <c r="CJ136" s="154"/>
      <c r="CK136" s="154"/>
      <c r="CL136" s="154"/>
      <c r="CM136" s="154"/>
      <c r="CN136" s="154"/>
      <c r="CO136" s="154"/>
      <c r="CP136" s="154"/>
      <c r="CQ136" s="154"/>
      <c r="CR136" s="154"/>
      <c r="CS136" s="154"/>
      <c r="CT136" s="154"/>
      <c r="CU136" s="154"/>
      <c r="CV136" s="154"/>
      <c r="CW136" s="154"/>
      <c r="CX136" s="154"/>
      <c r="CY136" s="154"/>
      <c r="CZ136" s="154"/>
      <c r="DA136" s="154"/>
      <c r="DB136" s="154"/>
      <c r="DC136" s="154"/>
      <c r="DD136" s="154"/>
      <c r="DE136" s="154"/>
      <c r="DF136" s="154"/>
      <c r="DG136" s="154"/>
      <c r="DH136" s="154"/>
      <c r="DI136" s="154"/>
      <c r="DJ136" s="154"/>
      <c r="DK136" s="154"/>
      <c r="DL136" s="154"/>
      <c r="DM136" s="154"/>
      <c r="DN136" s="154"/>
      <c r="DO136" s="154"/>
      <c r="DP136" s="154"/>
      <c r="DQ136" s="154"/>
      <c r="DR136" s="154"/>
      <c r="DS136" s="154"/>
      <c r="DT136" s="154"/>
      <c r="DU136" s="154"/>
      <c r="DV136" s="154"/>
      <c r="DW136" s="154"/>
      <c r="DX136" s="154"/>
      <c r="DY136" s="154"/>
      <c r="DZ136" s="154"/>
      <c r="EA136" s="154"/>
      <c r="EB136" s="154"/>
      <c r="EC136" s="154"/>
      <c r="ED136" s="154"/>
      <c r="EE136" s="154"/>
      <c r="EF136" s="154"/>
      <c r="EG136" s="154"/>
      <c r="EH136" s="154"/>
      <c r="EI136" s="154"/>
      <c r="EJ136" s="154"/>
      <c r="EK136" s="154"/>
      <c r="EL136" s="154"/>
      <c r="EM136" s="154"/>
      <c r="EN136" s="154"/>
      <c r="EO136" s="154"/>
      <c r="EP136" s="154"/>
      <c r="EQ136" s="154"/>
      <c r="ER136" s="154"/>
      <c r="ES136" s="154"/>
      <c r="ET136" s="154"/>
      <c r="EU136" s="154"/>
      <c r="EV136" s="154"/>
      <c r="EW136" s="154"/>
      <c r="EX136" s="154"/>
      <c r="EY136" s="154"/>
      <c r="EZ136" s="154"/>
      <c r="FA136" s="154"/>
      <c r="FB136" s="154"/>
      <c r="FC136" s="154"/>
      <c r="FD136" s="154"/>
      <c r="FE136" s="154"/>
      <c r="FF136" s="154"/>
      <c r="FG136" s="154"/>
      <c r="FH136" s="154"/>
      <c r="FI136" s="154"/>
      <c r="FJ136" s="154"/>
      <c r="FK136" s="154"/>
      <c r="FL136" s="154"/>
      <c r="FM136" s="154"/>
      <c r="FN136" s="154"/>
      <c r="FO136" s="154"/>
      <c r="FP136" s="154"/>
      <c r="FQ136" s="154"/>
      <c r="FR136" s="154"/>
      <c r="FS136" s="154"/>
      <c r="FT136" s="154"/>
      <c r="FU136" s="154"/>
      <c r="FV136" s="154"/>
      <c r="FW136" s="154"/>
      <c r="FX136" s="154"/>
      <c r="FY136" s="154"/>
      <c r="FZ136" s="154"/>
      <c r="GA136" s="154"/>
      <c r="GB136" s="154"/>
      <c r="GC136" s="154"/>
      <c r="GD136" s="154"/>
      <c r="GE136" s="154"/>
      <c r="GF136" s="154"/>
      <c r="GG136" s="154"/>
      <c r="GH136" s="154"/>
      <c r="GI136" s="154"/>
      <c r="GJ136" s="154"/>
      <c r="GK136" s="154"/>
      <c r="GL136" s="154"/>
      <c r="GM136" s="154"/>
      <c r="GN136" s="154"/>
      <c r="GO136" s="154"/>
      <c r="GP136" s="154"/>
      <c r="GQ136" s="154"/>
      <c r="GR136" s="154"/>
      <c r="GS136" s="154"/>
      <c r="GT136" s="154"/>
      <c r="GU136" s="154"/>
      <c r="GV136" s="154"/>
      <c r="GW136" s="154"/>
      <c r="GX136" s="154"/>
      <c r="GY136" s="154"/>
      <c r="GZ136" s="154"/>
      <c r="HA136" s="154"/>
      <c r="HB136" s="154"/>
      <c r="HC136" s="154"/>
      <c r="HD136" s="154"/>
      <c r="HE136" s="154"/>
      <c r="HF136" s="154"/>
      <c r="HG136" s="154"/>
      <c r="HH136" s="154"/>
      <c r="HI136" s="154"/>
      <c r="HJ136" s="154"/>
      <c r="HK136" s="154"/>
      <c r="HL136" s="154"/>
      <c r="HM136" s="154"/>
      <c r="HN136" s="154"/>
      <c r="HO136" s="154"/>
      <c r="HP136" s="154"/>
      <c r="HQ136" s="154"/>
      <c r="HR136" s="154"/>
      <c r="HS136" s="154"/>
      <c r="HT136" s="154"/>
      <c r="HU136" s="154"/>
      <c r="HV136" s="154"/>
      <c r="HW136" s="154"/>
      <c r="HX136" s="154"/>
      <c r="HY136" s="154"/>
      <c r="HZ136" s="154"/>
      <c r="IA136" s="154"/>
      <c r="IB136" s="154"/>
      <c r="IC136" s="154"/>
      <c r="ID136" s="154"/>
      <c r="IE136" s="154"/>
      <c r="IF136" s="154"/>
      <c r="IG136" s="154"/>
      <c r="IH136" s="154"/>
      <c r="II136" s="154"/>
      <c r="IJ136" s="154"/>
      <c r="IK136" s="154"/>
      <c r="IL136" s="154"/>
      <c r="IM136" s="154"/>
      <c r="IN136" s="154"/>
      <c r="IO136" s="154"/>
      <c r="IP136" s="154"/>
      <c r="IQ136" s="154"/>
      <c r="IR136" s="154"/>
      <c r="IS136" s="154"/>
      <c r="IT136" s="154"/>
      <c r="IU136" s="154"/>
      <c r="IV136" s="154"/>
    </row>
    <row r="137" spans="1:256" s="215" customFormat="1" ht="25.5" customHeight="1" x14ac:dyDescent="0.2">
      <c r="A137" s="62"/>
      <c r="B137" s="63"/>
      <c r="C137" s="424"/>
      <c r="D137" s="425"/>
      <c r="E137" s="425"/>
      <c r="F137" s="425"/>
      <c r="G137" s="425"/>
      <c r="H137" s="425"/>
      <c r="I137" s="425"/>
      <c r="J137" s="61"/>
      <c r="K137" s="216"/>
      <c r="L137" s="216"/>
      <c r="M137" s="154"/>
      <c r="N137" s="154"/>
      <c r="O137" s="154"/>
      <c r="P137" s="154"/>
      <c r="Q137" s="154"/>
      <c r="R137" s="154"/>
      <c r="S137" s="154"/>
      <c r="T137" s="154"/>
      <c r="U137" s="154"/>
      <c r="V137" s="154"/>
      <c r="W137" s="154"/>
      <c r="X137" s="154"/>
      <c r="Y137" s="154"/>
      <c r="Z137" s="154"/>
      <c r="AA137" s="154"/>
      <c r="AB137" s="154"/>
      <c r="AC137" s="154"/>
      <c r="AD137" s="154"/>
      <c r="AE137" s="154"/>
      <c r="AF137" s="154"/>
      <c r="AG137" s="154"/>
      <c r="AH137" s="154"/>
      <c r="AI137" s="154"/>
      <c r="AJ137" s="154"/>
      <c r="AK137" s="154"/>
      <c r="AL137" s="154"/>
      <c r="AM137" s="154"/>
      <c r="AN137" s="154"/>
      <c r="AO137" s="154"/>
      <c r="AP137" s="154"/>
      <c r="AQ137" s="154"/>
      <c r="AR137" s="154"/>
      <c r="AS137" s="154"/>
      <c r="AT137" s="154"/>
      <c r="AU137" s="154"/>
      <c r="AV137" s="154"/>
      <c r="AW137" s="154"/>
      <c r="AX137" s="154"/>
      <c r="AY137" s="154"/>
      <c r="AZ137" s="154"/>
      <c r="BA137" s="154"/>
      <c r="BB137" s="154"/>
      <c r="BC137" s="154"/>
      <c r="BD137" s="154"/>
      <c r="BE137" s="154"/>
      <c r="BF137" s="154"/>
      <c r="BG137" s="154"/>
      <c r="BH137" s="154"/>
      <c r="BI137" s="154"/>
      <c r="BJ137" s="154"/>
      <c r="BK137" s="154"/>
      <c r="BL137" s="154"/>
      <c r="BM137" s="154"/>
      <c r="BN137" s="154"/>
      <c r="BO137" s="154"/>
      <c r="BP137" s="154"/>
      <c r="BQ137" s="154"/>
      <c r="BR137" s="154"/>
      <c r="BS137" s="154"/>
      <c r="BT137" s="154"/>
      <c r="BU137" s="154"/>
      <c r="BV137" s="154"/>
      <c r="BW137" s="154"/>
      <c r="BX137" s="154"/>
      <c r="BY137" s="154"/>
      <c r="BZ137" s="154"/>
      <c r="CA137" s="154"/>
      <c r="CB137" s="154"/>
      <c r="CC137" s="154"/>
      <c r="CD137" s="154"/>
      <c r="CE137" s="154"/>
      <c r="CF137" s="154"/>
      <c r="CG137" s="154"/>
      <c r="CH137" s="154"/>
      <c r="CI137" s="154"/>
      <c r="CJ137" s="154"/>
      <c r="CK137" s="154"/>
      <c r="CL137" s="154"/>
      <c r="CM137" s="154"/>
      <c r="CN137" s="154"/>
      <c r="CO137" s="154"/>
      <c r="CP137" s="154"/>
      <c r="CQ137" s="154"/>
      <c r="CR137" s="154"/>
      <c r="CS137" s="154"/>
      <c r="CT137" s="154"/>
      <c r="CU137" s="154"/>
      <c r="CV137" s="154"/>
      <c r="CW137" s="154"/>
      <c r="CX137" s="154"/>
      <c r="CY137" s="154"/>
      <c r="CZ137" s="154"/>
      <c r="DA137" s="154"/>
      <c r="DB137" s="154"/>
      <c r="DC137" s="154"/>
      <c r="DD137" s="154"/>
      <c r="DE137" s="154"/>
      <c r="DF137" s="154"/>
      <c r="DG137" s="154"/>
      <c r="DH137" s="154"/>
      <c r="DI137" s="154"/>
      <c r="DJ137" s="154"/>
      <c r="DK137" s="154"/>
      <c r="DL137" s="154"/>
      <c r="DM137" s="154"/>
      <c r="DN137" s="154"/>
      <c r="DO137" s="154"/>
      <c r="DP137" s="154"/>
      <c r="DQ137" s="154"/>
      <c r="DR137" s="154"/>
      <c r="DS137" s="154"/>
      <c r="DT137" s="154"/>
      <c r="DU137" s="154"/>
      <c r="DV137" s="154"/>
      <c r="DW137" s="154"/>
      <c r="DX137" s="154"/>
      <c r="DY137" s="154"/>
      <c r="DZ137" s="154"/>
      <c r="EA137" s="154"/>
      <c r="EB137" s="154"/>
      <c r="EC137" s="154"/>
      <c r="ED137" s="154"/>
      <c r="EE137" s="154"/>
      <c r="EF137" s="154"/>
      <c r="EG137" s="154"/>
      <c r="EH137" s="154"/>
      <c r="EI137" s="154"/>
      <c r="EJ137" s="154"/>
      <c r="EK137" s="154"/>
      <c r="EL137" s="154"/>
      <c r="EM137" s="154"/>
      <c r="EN137" s="154"/>
      <c r="EO137" s="154"/>
      <c r="EP137" s="154"/>
      <c r="EQ137" s="154"/>
      <c r="ER137" s="154"/>
      <c r="ES137" s="154"/>
      <c r="ET137" s="154"/>
      <c r="EU137" s="154"/>
      <c r="EV137" s="154"/>
      <c r="EW137" s="154"/>
      <c r="EX137" s="154"/>
      <c r="EY137" s="154"/>
      <c r="EZ137" s="154"/>
      <c r="FA137" s="154"/>
      <c r="FB137" s="154"/>
      <c r="FC137" s="154"/>
      <c r="FD137" s="154"/>
      <c r="FE137" s="154"/>
      <c r="FF137" s="154"/>
      <c r="FG137" s="154"/>
      <c r="FH137" s="154"/>
      <c r="FI137" s="154"/>
      <c r="FJ137" s="154"/>
      <c r="FK137" s="154"/>
      <c r="FL137" s="154"/>
      <c r="FM137" s="154"/>
      <c r="FN137" s="154"/>
      <c r="FO137" s="154"/>
      <c r="FP137" s="154"/>
      <c r="FQ137" s="154"/>
      <c r="FR137" s="154"/>
      <c r="FS137" s="154"/>
      <c r="FT137" s="154"/>
      <c r="FU137" s="154"/>
      <c r="FV137" s="154"/>
      <c r="FW137" s="154"/>
      <c r="FX137" s="154"/>
      <c r="FY137" s="154"/>
      <c r="FZ137" s="154"/>
      <c r="GA137" s="154"/>
      <c r="GB137" s="154"/>
      <c r="GC137" s="154"/>
      <c r="GD137" s="154"/>
      <c r="GE137" s="154"/>
      <c r="GF137" s="154"/>
      <c r="GG137" s="154"/>
      <c r="GH137" s="154"/>
      <c r="GI137" s="154"/>
      <c r="GJ137" s="154"/>
      <c r="GK137" s="154"/>
      <c r="GL137" s="154"/>
      <c r="GM137" s="154"/>
      <c r="GN137" s="154"/>
      <c r="GO137" s="154"/>
      <c r="GP137" s="154"/>
      <c r="GQ137" s="154"/>
      <c r="GR137" s="154"/>
      <c r="GS137" s="154"/>
      <c r="GT137" s="154"/>
      <c r="GU137" s="154"/>
      <c r="GV137" s="154"/>
      <c r="GW137" s="154"/>
      <c r="GX137" s="154"/>
      <c r="GY137" s="154"/>
      <c r="GZ137" s="154"/>
      <c r="HA137" s="154"/>
      <c r="HB137" s="154"/>
      <c r="HC137" s="154"/>
      <c r="HD137" s="154"/>
      <c r="HE137" s="154"/>
      <c r="HF137" s="154"/>
      <c r="HG137" s="154"/>
      <c r="HH137" s="154"/>
      <c r="HI137" s="154"/>
      <c r="HJ137" s="154"/>
      <c r="HK137" s="154"/>
      <c r="HL137" s="154"/>
      <c r="HM137" s="154"/>
      <c r="HN137" s="154"/>
      <c r="HO137" s="154"/>
      <c r="HP137" s="154"/>
      <c r="HQ137" s="154"/>
      <c r="HR137" s="154"/>
      <c r="HS137" s="154"/>
      <c r="HT137" s="154"/>
      <c r="HU137" s="154"/>
      <c r="HV137" s="154"/>
      <c r="HW137" s="154"/>
      <c r="HX137" s="154"/>
      <c r="HY137" s="154"/>
      <c r="HZ137" s="154"/>
      <c r="IA137" s="154"/>
      <c r="IB137" s="154"/>
      <c r="IC137" s="154"/>
      <c r="ID137" s="154"/>
      <c r="IE137" s="154"/>
      <c r="IF137" s="154"/>
      <c r="IG137" s="154"/>
      <c r="IH137" s="154"/>
      <c r="II137" s="154"/>
      <c r="IJ137" s="154"/>
      <c r="IK137" s="154"/>
      <c r="IL137" s="154"/>
      <c r="IM137" s="154"/>
      <c r="IN137" s="154"/>
      <c r="IO137" s="154"/>
      <c r="IP137" s="154"/>
      <c r="IQ137" s="154"/>
      <c r="IR137" s="154"/>
      <c r="IS137" s="154"/>
      <c r="IT137" s="154"/>
      <c r="IU137" s="154"/>
      <c r="IV137" s="154"/>
    </row>
    <row r="138" spans="1:256" s="215" customFormat="1" ht="12.75" customHeight="1" x14ac:dyDescent="0.2">
      <c r="A138" s="62"/>
      <c r="B138" s="61"/>
      <c r="C138" s="61"/>
      <c r="D138" s="61"/>
      <c r="E138" s="61"/>
      <c r="F138" s="61"/>
      <c r="G138" s="61"/>
      <c r="H138" s="61"/>
      <c r="I138" s="61"/>
      <c r="J138" s="61"/>
      <c r="K138" s="216"/>
      <c r="L138" s="216"/>
      <c r="M138" s="154"/>
      <c r="N138" s="154"/>
      <c r="O138" s="154"/>
      <c r="P138" s="154"/>
      <c r="Q138" s="154"/>
      <c r="R138" s="154"/>
      <c r="S138" s="154"/>
      <c r="T138" s="154"/>
      <c r="U138" s="154"/>
      <c r="V138" s="154"/>
      <c r="W138" s="154"/>
      <c r="X138" s="154"/>
      <c r="Y138" s="154"/>
      <c r="Z138" s="154"/>
      <c r="AA138" s="154"/>
      <c r="AB138" s="154"/>
      <c r="AC138" s="154"/>
      <c r="AD138" s="154"/>
      <c r="AE138" s="154"/>
      <c r="AF138" s="154"/>
      <c r="AG138" s="154"/>
      <c r="AH138" s="154"/>
      <c r="AI138" s="154"/>
      <c r="AJ138" s="154"/>
      <c r="AK138" s="154"/>
      <c r="AL138" s="154"/>
      <c r="AM138" s="154"/>
      <c r="AN138" s="154"/>
      <c r="AO138" s="154"/>
      <c r="AP138" s="154"/>
      <c r="AQ138" s="154"/>
      <c r="AR138" s="154"/>
      <c r="AS138" s="154"/>
      <c r="AT138" s="154"/>
      <c r="AU138" s="154"/>
      <c r="AV138" s="154"/>
      <c r="AW138" s="154"/>
      <c r="AX138" s="154"/>
      <c r="AY138" s="154"/>
      <c r="AZ138" s="154"/>
      <c r="BA138" s="154"/>
      <c r="BB138" s="154"/>
      <c r="BC138" s="154"/>
      <c r="BD138" s="154"/>
      <c r="BE138" s="154"/>
      <c r="BF138" s="154"/>
      <c r="BG138" s="154"/>
      <c r="BH138" s="154"/>
      <c r="BI138" s="154"/>
      <c r="BJ138" s="154"/>
      <c r="BK138" s="154"/>
      <c r="BL138" s="154"/>
      <c r="BM138" s="154"/>
      <c r="BN138" s="154"/>
      <c r="BO138" s="154"/>
      <c r="BP138" s="154"/>
      <c r="BQ138" s="154"/>
      <c r="BR138" s="154"/>
      <c r="BS138" s="154"/>
      <c r="BT138" s="154"/>
      <c r="BU138" s="154"/>
      <c r="BV138" s="154"/>
      <c r="BW138" s="154"/>
      <c r="BX138" s="154"/>
      <c r="BY138" s="154"/>
      <c r="BZ138" s="154"/>
      <c r="CA138" s="154"/>
      <c r="CB138" s="154"/>
      <c r="CC138" s="154"/>
      <c r="CD138" s="154"/>
      <c r="CE138" s="154"/>
      <c r="CF138" s="154"/>
      <c r="CG138" s="154"/>
      <c r="CH138" s="154"/>
      <c r="CI138" s="154"/>
      <c r="CJ138" s="154"/>
      <c r="CK138" s="154"/>
      <c r="CL138" s="154"/>
      <c r="CM138" s="154"/>
      <c r="CN138" s="154"/>
      <c r="CO138" s="154"/>
      <c r="CP138" s="154"/>
      <c r="CQ138" s="154"/>
      <c r="CR138" s="154"/>
      <c r="CS138" s="154"/>
      <c r="CT138" s="154"/>
      <c r="CU138" s="154"/>
      <c r="CV138" s="154"/>
      <c r="CW138" s="154"/>
      <c r="CX138" s="154"/>
      <c r="CY138" s="154"/>
      <c r="CZ138" s="154"/>
      <c r="DA138" s="154"/>
      <c r="DB138" s="154"/>
      <c r="DC138" s="154"/>
      <c r="DD138" s="154"/>
      <c r="DE138" s="154"/>
      <c r="DF138" s="154"/>
      <c r="DG138" s="154"/>
      <c r="DH138" s="154"/>
      <c r="DI138" s="154"/>
      <c r="DJ138" s="154"/>
      <c r="DK138" s="154"/>
      <c r="DL138" s="154"/>
      <c r="DM138" s="154"/>
      <c r="DN138" s="154"/>
      <c r="DO138" s="154"/>
      <c r="DP138" s="154"/>
      <c r="DQ138" s="154"/>
      <c r="DR138" s="154"/>
      <c r="DS138" s="154"/>
      <c r="DT138" s="154"/>
      <c r="DU138" s="154"/>
      <c r="DV138" s="154"/>
      <c r="DW138" s="154"/>
      <c r="DX138" s="154"/>
      <c r="DY138" s="154"/>
      <c r="DZ138" s="154"/>
      <c r="EA138" s="154"/>
      <c r="EB138" s="154"/>
      <c r="EC138" s="154"/>
      <c r="ED138" s="154"/>
      <c r="EE138" s="154"/>
      <c r="EF138" s="154"/>
      <c r="EG138" s="154"/>
      <c r="EH138" s="154"/>
      <c r="EI138" s="154"/>
      <c r="EJ138" s="154"/>
      <c r="EK138" s="154"/>
      <c r="EL138" s="154"/>
      <c r="EM138" s="154"/>
      <c r="EN138" s="154"/>
      <c r="EO138" s="154"/>
      <c r="EP138" s="154"/>
      <c r="EQ138" s="154"/>
      <c r="ER138" s="154"/>
      <c r="ES138" s="154"/>
      <c r="ET138" s="154"/>
      <c r="EU138" s="154"/>
      <c r="EV138" s="154"/>
      <c r="EW138" s="154"/>
      <c r="EX138" s="154"/>
      <c r="EY138" s="154"/>
      <c r="EZ138" s="154"/>
      <c r="FA138" s="154"/>
      <c r="FB138" s="154"/>
      <c r="FC138" s="154"/>
      <c r="FD138" s="154"/>
      <c r="FE138" s="154"/>
      <c r="FF138" s="154"/>
      <c r="FG138" s="154"/>
      <c r="FH138" s="154"/>
      <c r="FI138" s="154"/>
      <c r="FJ138" s="154"/>
      <c r="FK138" s="154"/>
      <c r="FL138" s="154"/>
      <c r="FM138" s="154"/>
      <c r="FN138" s="154"/>
      <c r="FO138" s="154"/>
      <c r="FP138" s="154"/>
      <c r="FQ138" s="154"/>
      <c r="FR138" s="154"/>
      <c r="FS138" s="154"/>
      <c r="FT138" s="154"/>
      <c r="FU138" s="154"/>
      <c r="FV138" s="154"/>
      <c r="FW138" s="154"/>
      <c r="FX138" s="154"/>
      <c r="FY138" s="154"/>
      <c r="FZ138" s="154"/>
      <c r="GA138" s="154"/>
      <c r="GB138" s="154"/>
      <c r="GC138" s="154"/>
      <c r="GD138" s="154"/>
      <c r="GE138" s="154"/>
      <c r="GF138" s="154"/>
      <c r="GG138" s="154"/>
      <c r="GH138" s="154"/>
      <c r="GI138" s="154"/>
      <c r="GJ138" s="154"/>
      <c r="GK138" s="154"/>
      <c r="GL138" s="154"/>
      <c r="GM138" s="154"/>
      <c r="GN138" s="154"/>
      <c r="GO138" s="154"/>
      <c r="GP138" s="154"/>
      <c r="GQ138" s="154"/>
      <c r="GR138" s="154"/>
      <c r="GS138" s="154"/>
      <c r="GT138" s="154"/>
      <c r="GU138" s="154"/>
      <c r="GV138" s="154"/>
      <c r="GW138" s="154"/>
      <c r="GX138" s="154"/>
      <c r="GY138" s="154"/>
      <c r="GZ138" s="154"/>
      <c r="HA138" s="154"/>
      <c r="HB138" s="154"/>
      <c r="HC138" s="154"/>
      <c r="HD138" s="154"/>
      <c r="HE138" s="154"/>
      <c r="HF138" s="154"/>
      <c r="HG138" s="154"/>
      <c r="HH138" s="154"/>
      <c r="HI138" s="154"/>
      <c r="HJ138" s="154"/>
      <c r="HK138" s="154"/>
      <c r="HL138" s="154"/>
      <c r="HM138" s="154"/>
      <c r="HN138" s="154"/>
      <c r="HO138" s="154"/>
      <c r="HP138" s="154"/>
      <c r="HQ138" s="154"/>
      <c r="HR138" s="154"/>
      <c r="HS138" s="154"/>
      <c r="HT138" s="154"/>
      <c r="HU138" s="154"/>
      <c r="HV138" s="154"/>
      <c r="HW138" s="154"/>
      <c r="HX138" s="154"/>
      <c r="HY138" s="154"/>
      <c r="HZ138" s="154"/>
      <c r="IA138" s="154"/>
      <c r="IB138" s="154"/>
      <c r="IC138" s="154"/>
      <c r="ID138" s="154"/>
      <c r="IE138" s="154"/>
      <c r="IF138" s="154"/>
      <c r="IG138" s="154"/>
      <c r="IH138" s="154"/>
      <c r="II138" s="154"/>
      <c r="IJ138" s="154"/>
      <c r="IK138" s="154"/>
      <c r="IL138" s="154"/>
      <c r="IM138" s="154"/>
      <c r="IN138" s="154"/>
      <c r="IO138" s="154"/>
      <c r="IP138" s="154"/>
      <c r="IQ138" s="154"/>
      <c r="IR138" s="154"/>
      <c r="IS138" s="154"/>
      <c r="IT138" s="154"/>
      <c r="IU138" s="154"/>
      <c r="IV138" s="154"/>
    </row>
    <row r="139" spans="1:256" s="215" customFormat="1" ht="12.75" customHeight="1" x14ac:dyDescent="0.2">
      <c r="A139" s="367"/>
      <c r="B139" s="367"/>
      <c r="C139" s="61"/>
      <c r="D139" s="61"/>
      <c r="E139" s="61"/>
      <c r="F139" s="367"/>
      <c r="G139" s="367"/>
      <c r="H139" s="61"/>
      <c r="I139" s="61"/>
      <c r="J139" s="61"/>
      <c r="K139" s="216"/>
      <c r="L139" s="216"/>
      <c r="M139" s="154"/>
      <c r="N139" s="154"/>
      <c r="O139" s="154"/>
      <c r="P139" s="154"/>
      <c r="Q139" s="154"/>
      <c r="R139" s="154"/>
      <c r="S139" s="154"/>
      <c r="T139" s="154"/>
      <c r="U139" s="154"/>
      <c r="V139" s="154"/>
      <c r="W139" s="154"/>
      <c r="X139" s="154"/>
      <c r="Y139" s="154"/>
      <c r="Z139" s="154"/>
      <c r="AA139" s="154"/>
      <c r="AB139" s="154"/>
      <c r="AC139" s="154"/>
      <c r="AD139" s="154"/>
      <c r="AE139" s="154"/>
      <c r="AF139" s="154"/>
      <c r="AG139" s="154"/>
      <c r="AH139" s="154"/>
      <c r="AI139" s="154"/>
      <c r="AJ139" s="154"/>
      <c r="AK139" s="154"/>
      <c r="AL139" s="154"/>
      <c r="AM139" s="154"/>
      <c r="AN139" s="154"/>
      <c r="AO139" s="154"/>
      <c r="AP139" s="154"/>
      <c r="AQ139" s="154"/>
      <c r="AR139" s="154"/>
      <c r="AS139" s="154"/>
      <c r="AT139" s="154"/>
      <c r="AU139" s="154"/>
      <c r="AV139" s="154"/>
      <c r="AW139" s="154"/>
      <c r="AX139" s="154"/>
      <c r="AY139" s="154"/>
      <c r="AZ139" s="154"/>
      <c r="BA139" s="154"/>
      <c r="BB139" s="154"/>
      <c r="BC139" s="154"/>
      <c r="BD139" s="154"/>
      <c r="BE139" s="154"/>
      <c r="BF139" s="154"/>
      <c r="BG139" s="154"/>
      <c r="BH139" s="154"/>
      <c r="BI139" s="154"/>
      <c r="BJ139" s="154"/>
      <c r="BK139" s="154"/>
      <c r="BL139" s="154"/>
      <c r="BM139" s="154"/>
      <c r="BN139" s="154"/>
      <c r="BO139" s="154"/>
      <c r="BP139" s="154"/>
      <c r="BQ139" s="154"/>
      <c r="BR139" s="154"/>
      <c r="BS139" s="154"/>
      <c r="BT139" s="154"/>
      <c r="BU139" s="154"/>
      <c r="BV139" s="154"/>
      <c r="BW139" s="154"/>
      <c r="BX139" s="154"/>
      <c r="BY139" s="154"/>
      <c r="BZ139" s="154"/>
      <c r="CA139" s="154"/>
      <c r="CB139" s="154"/>
      <c r="CC139" s="154"/>
      <c r="CD139" s="154"/>
      <c r="CE139" s="154"/>
      <c r="CF139" s="154"/>
      <c r="CG139" s="154"/>
      <c r="CH139" s="154"/>
      <c r="CI139" s="154"/>
      <c r="CJ139" s="154"/>
      <c r="CK139" s="154"/>
      <c r="CL139" s="154"/>
      <c r="CM139" s="154"/>
      <c r="CN139" s="154"/>
      <c r="CO139" s="154"/>
      <c r="CP139" s="154"/>
      <c r="CQ139" s="154"/>
      <c r="CR139" s="154"/>
      <c r="CS139" s="154"/>
      <c r="CT139" s="154"/>
      <c r="CU139" s="154"/>
      <c r="CV139" s="154"/>
      <c r="CW139" s="154"/>
      <c r="CX139" s="154"/>
      <c r="CY139" s="154"/>
      <c r="CZ139" s="154"/>
      <c r="DA139" s="154"/>
      <c r="DB139" s="154"/>
      <c r="DC139" s="154"/>
      <c r="DD139" s="154"/>
      <c r="DE139" s="154"/>
      <c r="DF139" s="154"/>
      <c r="DG139" s="154"/>
      <c r="DH139" s="154"/>
      <c r="DI139" s="154"/>
      <c r="DJ139" s="154"/>
      <c r="DK139" s="154"/>
      <c r="DL139" s="154"/>
      <c r="DM139" s="154"/>
      <c r="DN139" s="154"/>
      <c r="DO139" s="154"/>
      <c r="DP139" s="154"/>
      <c r="DQ139" s="154"/>
      <c r="DR139" s="154"/>
      <c r="DS139" s="154"/>
      <c r="DT139" s="154"/>
      <c r="DU139" s="154"/>
      <c r="DV139" s="154"/>
      <c r="DW139" s="154"/>
      <c r="DX139" s="154"/>
      <c r="DY139" s="154"/>
      <c r="DZ139" s="154"/>
      <c r="EA139" s="154"/>
      <c r="EB139" s="154"/>
      <c r="EC139" s="154"/>
      <c r="ED139" s="154"/>
      <c r="EE139" s="154"/>
      <c r="EF139" s="154"/>
      <c r="EG139" s="154"/>
      <c r="EH139" s="154"/>
      <c r="EI139" s="154"/>
      <c r="EJ139" s="154"/>
      <c r="EK139" s="154"/>
      <c r="EL139" s="154"/>
      <c r="EM139" s="154"/>
      <c r="EN139" s="154"/>
      <c r="EO139" s="154"/>
      <c r="EP139" s="154"/>
      <c r="EQ139" s="154"/>
      <c r="ER139" s="154"/>
      <c r="ES139" s="154"/>
      <c r="ET139" s="154"/>
      <c r="EU139" s="154"/>
      <c r="EV139" s="154"/>
      <c r="EW139" s="154"/>
      <c r="EX139" s="154"/>
      <c r="EY139" s="154"/>
      <c r="EZ139" s="154"/>
      <c r="FA139" s="154"/>
      <c r="FB139" s="154"/>
      <c r="FC139" s="154"/>
      <c r="FD139" s="154"/>
      <c r="FE139" s="154"/>
      <c r="FF139" s="154"/>
      <c r="FG139" s="154"/>
      <c r="FH139" s="154"/>
      <c r="FI139" s="154"/>
      <c r="FJ139" s="154"/>
      <c r="FK139" s="154"/>
      <c r="FL139" s="154"/>
      <c r="FM139" s="154"/>
      <c r="FN139" s="154"/>
      <c r="FO139" s="154"/>
      <c r="FP139" s="154"/>
      <c r="FQ139" s="154"/>
      <c r="FR139" s="154"/>
      <c r="FS139" s="154"/>
      <c r="FT139" s="154"/>
      <c r="FU139" s="154"/>
      <c r="FV139" s="154"/>
      <c r="FW139" s="154"/>
      <c r="FX139" s="154"/>
      <c r="FY139" s="154"/>
      <c r="FZ139" s="154"/>
      <c r="GA139" s="154"/>
      <c r="GB139" s="154"/>
      <c r="GC139" s="154"/>
      <c r="GD139" s="154"/>
      <c r="GE139" s="154"/>
      <c r="GF139" s="154"/>
      <c r="GG139" s="154"/>
      <c r="GH139" s="154"/>
      <c r="GI139" s="154"/>
      <c r="GJ139" s="154"/>
      <c r="GK139" s="154"/>
      <c r="GL139" s="154"/>
      <c r="GM139" s="154"/>
      <c r="GN139" s="154"/>
      <c r="GO139" s="154"/>
      <c r="GP139" s="154"/>
      <c r="GQ139" s="154"/>
      <c r="GR139" s="154"/>
      <c r="GS139" s="154"/>
      <c r="GT139" s="154"/>
      <c r="GU139" s="154"/>
      <c r="GV139" s="154"/>
      <c r="GW139" s="154"/>
      <c r="GX139" s="154"/>
      <c r="GY139" s="154"/>
      <c r="GZ139" s="154"/>
      <c r="HA139" s="154"/>
      <c r="HB139" s="154"/>
      <c r="HC139" s="154"/>
      <c r="HD139" s="154"/>
      <c r="HE139" s="154"/>
      <c r="HF139" s="154"/>
      <c r="HG139" s="154"/>
      <c r="HH139" s="154"/>
      <c r="HI139" s="154"/>
      <c r="HJ139" s="154"/>
      <c r="HK139" s="154"/>
      <c r="HL139" s="154"/>
      <c r="HM139" s="154"/>
      <c r="HN139" s="154"/>
      <c r="HO139" s="154"/>
      <c r="HP139" s="154"/>
      <c r="HQ139" s="154"/>
      <c r="HR139" s="154"/>
      <c r="HS139" s="154"/>
      <c r="HT139" s="154"/>
      <c r="HU139" s="154"/>
      <c r="HV139" s="154"/>
      <c r="HW139" s="154"/>
      <c r="HX139" s="154"/>
      <c r="HY139" s="154"/>
      <c r="HZ139" s="154"/>
      <c r="IA139" s="154"/>
      <c r="IB139" s="154"/>
      <c r="IC139" s="154"/>
      <c r="ID139" s="154"/>
      <c r="IE139" s="154"/>
      <c r="IF139" s="154"/>
      <c r="IG139" s="154"/>
      <c r="IH139" s="154"/>
      <c r="II139" s="154"/>
      <c r="IJ139" s="154"/>
      <c r="IK139" s="154"/>
      <c r="IL139" s="154"/>
      <c r="IM139" s="154"/>
      <c r="IN139" s="154"/>
      <c r="IO139" s="154"/>
      <c r="IP139" s="154"/>
      <c r="IQ139" s="154"/>
      <c r="IR139" s="154"/>
      <c r="IS139" s="154"/>
      <c r="IT139" s="154"/>
      <c r="IU139" s="154"/>
      <c r="IV139" s="154"/>
    </row>
    <row r="140" spans="1:256" s="215" customFormat="1" ht="25.5" customHeight="1" x14ac:dyDescent="0.2">
      <c r="A140" s="217" t="s">
        <v>274</v>
      </c>
      <c r="B140" s="368"/>
      <c r="C140" s="369"/>
      <c r="D140" s="369"/>
      <c r="E140" s="370" t="s">
        <v>273</v>
      </c>
      <c r="F140" s="370"/>
      <c r="G140" s="371"/>
      <c r="H140" s="372"/>
      <c r="I140" s="372"/>
      <c r="J140" s="217"/>
      <c r="K140" s="218"/>
      <c r="L140" s="218"/>
      <c r="M140" s="219"/>
      <c r="N140" s="219"/>
      <c r="O140" s="219"/>
      <c r="P140" s="219"/>
      <c r="Q140" s="219"/>
      <c r="R140" s="219"/>
      <c r="S140" s="219"/>
      <c r="T140" s="219"/>
      <c r="U140" s="219"/>
      <c r="V140" s="219"/>
      <c r="W140" s="219"/>
      <c r="X140" s="219"/>
      <c r="Y140" s="219"/>
      <c r="Z140" s="219"/>
      <c r="AA140" s="219"/>
      <c r="AB140" s="219"/>
      <c r="AC140" s="219"/>
      <c r="AD140" s="219"/>
      <c r="AE140" s="219"/>
      <c r="AF140" s="219"/>
      <c r="AG140" s="219"/>
      <c r="AH140" s="219"/>
      <c r="AI140" s="219"/>
      <c r="AJ140" s="219"/>
      <c r="AK140" s="219"/>
      <c r="AL140" s="219"/>
      <c r="AM140" s="219"/>
      <c r="AN140" s="219"/>
      <c r="AO140" s="219"/>
      <c r="AP140" s="219"/>
      <c r="AQ140" s="219"/>
      <c r="AR140" s="219"/>
      <c r="AS140" s="219"/>
      <c r="AT140" s="219"/>
      <c r="AU140" s="219"/>
      <c r="AV140" s="219"/>
      <c r="AW140" s="219"/>
      <c r="AX140" s="219"/>
      <c r="AY140" s="219"/>
      <c r="AZ140" s="219"/>
      <c r="BA140" s="219"/>
      <c r="BB140" s="219"/>
      <c r="BC140" s="219"/>
      <c r="BD140" s="219"/>
      <c r="BE140" s="219"/>
      <c r="BF140" s="219"/>
      <c r="BG140" s="219"/>
      <c r="BH140" s="219"/>
      <c r="BI140" s="219"/>
      <c r="BJ140" s="219"/>
      <c r="BK140" s="219"/>
      <c r="BL140" s="219"/>
      <c r="BM140" s="219"/>
      <c r="BN140" s="219"/>
      <c r="BO140" s="219"/>
      <c r="BP140" s="219"/>
      <c r="BQ140" s="219"/>
      <c r="BR140" s="219"/>
      <c r="BS140" s="219"/>
      <c r="BT140" s="219"/>
      <c r="BU140" s="219"/>
      <c r="BV140" s="219"/>
      <c r="BW140" s="219"/>
      <c r="BX140" s="219"/>
      <c r="BY140" s="219"/>
      <c r="BZ140" s="219"/>
      <c r="CA140" s="219"/>
      <c r="CB140" s="219"/>
      <c r="CC140" s="219"/>
      <c r="CD140" s="219"/>
      <c r="CE140" s="219"/>
      <c r="CF140" s="219"/>
      <c r="CG140" s="219"/>
      <c r="CH140" s="219"/>
      <c r="CI140" s="219"/>
      <c r="CJ140" s="219"/>
      <c r="CK140" s="219"/>
      <c r="CL140" s="219"/>
      <c r="CM140" s="219"/>
      <c r="CN140" s="219"/>
      <c r="CO140" s="219"/>
      <c r="CP140" s="219"/>
      <c r="CQ140" s="219"/>
      <c r="CR140" s="219"/>
      <c r="CS140" s="219"/>
      <c r="CT140" s="219"/>
      <c r="CU140" s="219"/>
      <c r="CV140" s="219"/>
      <c r="CW140" s="219"/>
      <c r="CX140" s="219"/>
      <c r="CY140" s="219"/>
      <c r="CZ140" s="219"/>
      <c r="DA140" s="219"/>
      <c r="DB140" s="219"/>
      <c r="DC140" s="219"/>
      <c r="DD140" s="219"/>
      <c r="DE140" s="219"/>
      <c r="DF140" s="219"/>
      <c r="DG140" s="219"/>
      <c r="DH140" s="219"/>
      <c r="DI140" s="219"/>
      <c r="DJ140" s="219"/>
      <c r="DK140" s="219"/>
      <c r="DL140" s="219"/>
      <c r="DM140" s="219"/>
      <c r="DN140" s="219"/>
      <c r="DO140" s="219"/>
      <c r="DP140" s="219"/>
      <c r="DQ140" s="219"/>
      <c r="DR140" s="219"/>
      <c r="DS140" s="219"/>
      <c r="DT140" s="219"/>
      <c r="DU140" s="219"/>
      <c r="DV140" s="219"/>
      <c r="DW140" s="219"/>
      <c r="DX140" s="219"/>
      <c r="DY140" s="219"/>
      <c r="DZ140" s="219"/>
      <c r="EA140" s="219"/>
      <c r="EB140" s="219"/>
      <c r="EC140" s="219"/>
      <c r="ED140" s="219"/>
      <c r="EE140" s="219"/>
      <c r="EF140" s="219"/>
      <c r="EG140" s="219"/>
      <c r="EH140" s="219"/>
      <c r="EI140" s="219"/>
      <c r="EJ140" s="219"/>
      <c r="EK140" s="219"/>
      <c r="EL140" s="219"/>
      <c r="EM140" s="219"/>
      <c r="EN140" s="219"/>
      <c r="EO140" s="219"/>
      <c r="EP140" s="219"/>
      <c r="EQ140" s="219"/>
      <c r="ER140" s="219"/>
      <c r="ES140" s="219"/>
      <c r="ET140" s="219"/>
      <c r="EU140" s="219"/>
      <c r="EV140" s="219"/>
      <c r="EW140" s="219"/>
      <c r="EX140" s="219"/>
      <c r="EY140" s="219"/>
      <c r="EZ140" s="219"/>
      <c r="FA140" s="219"/>
      <c r="FB140" s="219"/>
      <c r="FC140" s="219"/>
      <c r="FD140" s="219"/>
      <c r="FE140" s="219"/>
      <c r="FF140" s="219"/>
      <c r="FG140" s="219"/>
      <c r="FH140" s="219"/>
      <c r="FI140" s="219"/>
      <c r="FJ140" s="219"/>
      <c r="FK140" s="219"/>
      <c r="FL140" s="219"/>
      <c r="FM140" s="219"/>
      <c r="FN140" s="219"/>
      <c r="FO140" s="219"/>
      <c r="FP140" s="219"/>
      <c r="FQ140" s="219"/>
      <c r="FR140" s="219"/>
      <c r="FS140" s="219"/>
      <c r="FT140" s="219"/>
      <c r="FU140" s="219"/>
      <c r="FV140" s="219"/>
      <c r="FW140" s="219"/>
      <c r="FX140" s="219"/>
      <c r="FY140" s="219"/>
      <c r="FZ140" s="219"/>
      <c r="GA140" s="219"/>
      <c r="GB140" s="219"/>
      <c r="GC140" s="219"/>
      <c r="GD140" s="219"/>
      <c r="GE140" s="219"/>
      <c r="GF140" s="219"/>
      <c r="GG140" s="219"/>
      <c r="GH140" s="219"/>
      <c r="GI140" s="219"/>
      <c r="GJ140" s="219"/>
      <c r="GK140" s="219"/>
      <c r="GL140" s="219"/>
      <c r="GM140" s="219"/>
      <c r="GN140" s="219"/>
      <c r="GO140" s="219"/>
      <c r="GP140" s="219"/>
      <c r="GQ140" s="219"/>
      <c r="GR140" s="219"/>
      <c r="GS140" s="219"/>
      <c r="GT140" s="219"/>
      <c r="GU140" s="219"/>
      <c r="GV140" s="219"/>
      <c r="GW140" s="219"/>
      <c r="GX140" s="219"/>
      <c r="GY140" s="219"/>
      <c r="GZ140" s="219"/>
      <c r="HA140" s="219"/>
      <c r="HB140" s="219"/>
      <c r="HC140" s="219"/>
      <c r="HD140" s="219"/>
      <c r="HE140" s="219"/>
      <c r="HF140" s="219"/>
      <c r="HG140" s="219"/>
      <c r="HH140" s="219"/>
      <c r="HI140" s="219"/>
      <c r="HJ140" s="219"/>
      <c r="HK140" s="219"/>
      <c r="HL140" s="219"/>
      <c r="HM140" s="219"/>
      <c r="HN140" s="219"/>
      <c r="HO140" s="219"/>
      <c r="HP140" s="219"/>
      <c r="HQ140" s="219"/>
      <c r="HR140" s="219"/>
      <c r="HS140" s="219"/>
      <c r="HT140" s="219"/>
      <c r="HU140" s="219"/>
      <c r="HV140" s="219"/>
      <c r="HW140" s="219"/>
      <c r="HX140" s="219"/>
      <c r="HY140" s="219"/>
      <c r="HZ140" s="219"/>
      <c r="IA140" s="219"/>
      <c r="IB140" s="219"/>
      <c r="IC140" s="219"/>
      <c r="ID140" s="219"/>
      <c r="IE140" s="219"/>
      <c r="IF140" s="219"/>
      <c r="IG140" s="219"/>
      <c r="IH140" s="219"/>
      <c r="II140" s="219"/>
      <c r="IJ140" s="219"/>
      <c r="IK140" s="219"/>
      <c r="IL140" s="219"/>
      <c r="IM140" s="219"/>
      <c r="IN140" s="219"/>
      <c r="IO140" s="219"/>
      <c r="IP140" s="219"/>
      <c r="IQ140" s="219"/>
      <c r="IR140" s="219"/>
      <c r="IS140" s="219"/>
      <c r="IT140" s="219"/>
      <c r="IU140" s="219"/>
      <c r="IV140" s="219"/>
    </row>
    <row r="141" spans="1:256" s="215" customFormat="1" ht="7.15" customHeight="1" x14ac:dyDescent="0.2">
      <c r="A141" s="150"/>
      <c r="B141" s="150"/>
      <c r="C141" s="150"/>
      <c r="D141" s="150"/>
      <c r="E141" s="150"/>
      <c r="F141" s="150"/>
      <c r="G141" s="150"/>
      <c r="H141" s="150"/>
      <c r="I141" s="150"/>
      <c r="J141" s="150"/>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c r="AJ141" s="154"/>
      <c r="AK141" s="154"/>
      <c r="AL141" s="154"/>
      <c r="AM141" s="154"/>
      <c r="AN141" s="154"/>
      <c r="AO141" s="154"/>
      <c r="AP141" s="154"/>
      <c r="AQ141" s="154"/>
      <c r="AR141" s="154"/>
      <c r="AS141" s="154"/>
      <c r="AT141" s="154"/>
      <c r="AU141" s="154"/>
      <c r="AV141" s="154"/>
      <c r="AW141" s="154"/>
      <c r="AX141" s="154"/>
      <c r="AY141" s="154"/>
      <c r="AZ141" s="154"/>
      <c r="BA141" s="154"/>
      <c r="BB141" s="154"/>
      <c r="BC141" s="154"/>
      <c r="BD141" s="154"/>
      <c r="BE141" s="154"/>
      <c r="BF141" s="154"/>
      <c r="BG141" s="154"/>
      <c r="BH141" s="154"/>
      <c r="BI141" s="154"/>
      <c r="BJ141" s="154"/>
      <c r="BK141" s="154"/>
      <c r="BL141" s="154"/>
      <c r="BM141" s="154"/>
      <c r="BN141" s="154"/>
      <c r="BO141" s="154"/>
      <c r="BP141" s="154"/>
      <c r="BQ141" s="154"/>
      <c r="BR141" s="154"/>
      <c r="BS141" s="154"/>
      <c r="BT141" s="154"/>
      <c r="BU141" s="154"/>
      <c r="BV141" s="154"/>
      <c r="BW141" s="154"/>
      <c r="BX141" s="154"/>
      <c r="BY141" s="154"/>
      <c r="BZ141" s="154"/>
      <c r="CA141" s="154"/>
      <c r="CB141" s="154"/>
      <c r="CC141" s="154"/>
      <c r="CD141" s="154"/>
      <c r="CE141" s="154"/>
      <c r="CF141" s="154"/>
      <c r="CG141" s="154"/>
      <c r="CH141" s="154"/>
      <c r="CI141" s="154"/>
      <c r="CJ141" s="154"/>
      <c r="CK141" s="154"/>
      <c r="CL141" s="154"/>
      <c r="CM141" s="154"/>
      <c r="CN141" s="154"/>
      <c r="CO141" s="154"/>
      <c r="CP141" s="154"/>
      <c r="CQ141" s="154"/>
      <c r="CR141" s="154"/>
      <c r="CS141" s="154"/>
      <c r="CT141" s="154"/>
      <c r="CU141" s="154"/>
      <c r="CV141" s="154"/>
      <c r="CW141" s="154"/>
      <c r="CX141" s="154"/>
      <c r="CY141" s="154"/>
      <c r="CZ141" s="154"/>
      <c r="DA141" s="154"/>
      <c r="DB141" s="154"/>
      <c r="DC141" s="154"/>
      <c r="DD141" s="154"/>
      <c r="DE141" s="154"/>
      <c r="DF141" s="154"/>
      <c r="DG141" s="154"/>
      <c r="DH141" s="154"/>
      <c r="DI141" s="154"/>
      <c r="DJ141" s="154"/>
      <c r="DK141" s="154"/>
      <c r="DL141" s="154"/>
      <c r="DM141" s="154"/>
      <c r="DN141" s="154"/>
      <c r="DO141" s="154"/>
      <c r="DP141" s="154"/>
      <c r="DQ141" s="154"/>
      <c r="DR141" s="154"/>
      <c r="DS141" s="154"/>
      <c r="DT141" s="154"/>
      <c r="DU141" s="154"/>
      <c r="DV141" s="154"/>
      <c r="DW141" s="154"/>
      <c r="DX141" s="154"/>
      <c r="DY141" s="154"/>
      <c r="DZ141" s="154"/>
      <c r="EA141" s="154"/>
      <c r="EB141" s="154"/>
      <c r="EC141" s="154"/>
      <c r="ED141" s="154"/>
      <c r="EE141" s="154"/>
      <c r="EF141" s="154"/>
      <c r="EG141" s="154"/>
      <c r="EH141" s="154"/>
      <c r="EI141" s="154"/>
      <c r="EJ141" s="154"/>
      <c r="EK141" s="154"/>
      <c r="EL141" s="154"/>
      <c r="EM141" s="154"/>
      <c r="EN141" s="154"/>
      <c r="EO141" s="154"/>
      <c r="EP141" s="154"/>
      <c r="EQ141" s="154"/>
      <c r="ER141" s="154"/>
      <c r="ES141" s="154"/>
      <c r="ET141" s="154"/>
      <c r="EU141" s="154"/>
      <c r="EV141" s="154"/>
      <c r="EW141" s="154"/>
      <c r="EX141" s="154"/>
      <c r="EY141" s="154"/>
      <c r="EZ141" s="154"/>
      <c r="FA141" s="154"/>
      <c r="FB141" s="154"/>
      <c r="FC141" s="154"/>
      <c r="FD141" s="154"/>
      <c r="FE141" s="154"/>
      <c r="FF141" s="154"/>
      <c r="FG141" s="154"/>
      <c r="FH141" s="154"/>
      <c r="FI141" s="154"/>
      <c r="FJ141" s="154"/>
      <c r="FK141" s="154"/>
      <c r="FL141" s="154"/>
      <c r="FM141" s="154"/>
      <c r="FN141" s="154"/>
      <c r="FO141" s="154"/>
      <c r="FP141" s="154"/>
      <c r="FQ141" s="154"/>
      <c r="FR141" s="154"/>
      <c r="FS141" s="154"/>
      <c r="FT141" s="154"/>
      <c r="FU141" s="154"/>
      <c r="FV141" s="154"/>
      <c r="FW141" s="154"/>
      <c r="FX141" s="154"/>
      <c r="FY141" s="154"/>
      <c r="FZ141" s="154"/>
      <c r="GA141" s="154"/>
      <c r="GB141" s="154"/>
      <c r="GC141" s="154"/>
      <c r="GD141" s="154"/>
      <c r="GE141" s="154"/>
      <c r="GF141" s="154"/>
      <c r="GG141" s="154"/>
      <c r="GH141" s="154"/>
      <c r="GI141" s="154"/>
      <c r="GJ141" s="154"/>
      <c r="GK141" s="154"/>
      <c r="GL141" s="154"/>
      <c r="GM141" s="154"/>
      <c r="GN141" s="154"/>
      <c r="GO141" s="154"/>
      <c r="GP141" s="154"/>
      <c r="GQ141" s="154"/>
      <c r="GR141" s="154"/>
      <c r="GS141" s="154"/>
      <c r="GT141" s="154"/>
      <c r="GU141" s="154"/>
      <c r="GV141" s="154"/>
      <c r="GW141" s="154"/>
      <c r="GX141" s="154"/>
      <c r="GY141" s="154"/>
      <c r="GZ141" s="154"/>
      <c r="HA141" s="154"/>
      <c r="HB141" s="154"/>
      <c r="HC141" s="154"/>
      <c r="HD141" s="154"/>
      <c r="HE141" s="154"/>
      <c r="HF141" s="154"/>
      <c r="HG141" s="154"/>
      <c r="HH141" s="154"/>
      <c r="HI141" s="154"/>
      <c r="HJ141" s="154"/>
      <c r="HK141" s="154"/>
      <c r="HL141" s="154"/>
      <c r="HM141" s="154"/>
      <c r="HN141" s="154"/>
      <c r="HO141" s="154"/>
      <c r="HP141" s="154"/>
      <c r="HQ141" s="154"/>
      <c r="HR141" s="154"/>
      <c r="HS141" s="154"/>
      <c r="HT141" s="154"/>
      <c r="HU141" s="154"/>
      <c r="HV141" s="154"/>
      <c r="HW141" s="154"/>
      <c r="HX141" s="154"/>
      <c r="HY141" s="154"/>
      <c r="HZ141" s="154"/>
      <c r="IA141" s="154"/>
      <c r="IB141" s="154"/>
      <c r="IC141" s="154"/>
      <c r="ID141" s="154"/>
      <c r="IE141" s="154"/>
      <c r="IF141" s="154"/>
      <c r="IG141" s="154"/>
      <c r="IH141" s="154"/>
      <c r="II141" s="154"/>
      <c r="IJ141" s="154"/>
      <c r="IK141" s="154"/>
      <c r="IL141" s="154"/>
      <c r="IM141" s="154"/>
      <c r="IN141" s="154"/>
      <c r="IO141" s="154"/>
      <c r="IP141" s="154"/>
      <c r="IQ141" s="154"/>
      <c r="IR141" s="154"/>
      <c r="IS141" s="154"/>
      <c r="IT141" s="154"/>
      <c r="IU141" s="154"/>
      <c r="IV141" s="154"/>
    </row>
    <row r="142" spans="1:256" s="215" customFormat="1" ht="6" customHeight="1" x14ac:dyDescent="0.2">
      <c r="A142" s="150"/>
      <c r="B142" s="150"/>
      <c r="C142" s="150"/>
      <c r="D142" s="150"/>
      <c r="E142" s="150"/>
      <c r="F142" s="150"/>
      <c r="G142" s="150"/>
      <c r="H142" s="150"/>
      <c r="I142" s="150"/>
      <c r="J142" s="150"/>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4"/>
      <c r="AL142" s="154"/>
      <c r="AM142" s="154"/>
      <c r="AN142" s="154"/>
      <c r="AO142" s="154"/>
      <c r="AP142" s="154"/>
      <c r="AQ142" s="154"/>
      <c r="AR142" s="154"/>
      <c r="AS142" s="154"/>
      <c r="AT142" s="154"/>
      <c r="AU142" s="154"/>
      <c r="AV142" s="154"/>
      <c r="AW142" s="154"/>
      <c r="AX142" s="154"/>
      <c r="AY142" s="154"/>
      <c r="AZ142" s="154"/>
      <c r="BA142" s="154"/>
      <c r="BB142" s="154"/>
      <c r="BC142" s="154"/>
      <c r="BD142" s="154"/>
      <c r="BE142" s="154"/>
      <c r="BF142" s="154"/>
      <c r="BG142" s="154"/>
      <c r="BH142" s="154"/>
      <c r="BI142" s="154"/>
      <c r="BJ142" s="154"/>
      <c r="BK142" s="154"/>
      <c r="BL142" s="154"/>
      <c r="BM142" s="154"/>
      <c r="BN142" s="154"/>
      <c r="BO142" s="154"/>
      <c r="BP142" s="154"/>
      <c r="BQ142" s="154"/>
      <c r="BR142" s="154"/>
      <c r="BS142" s="154"/>
      <c r="BT142" s="154"/>
      <c r="BU142" s="154"/>
      <c r="BV142" s="154"/>
      <c r="BW142" s="154"/>
      <c r="BX142" s="154"/>
      <c r="BY142" s="154"/>
      <c r="BZ142" s="154"/>
      <c r="CA142" s="154"/>
      <c r="CB142" s="154"/>
      <c r="CC142" s="154"/>
      <c r="CD142" s="154"/>
      <c r="CE142" s="154"/>
      <c r="CF142" s="154"/>
      <c r="CG142" s="154"/>
      <c r="CH142" s="154"/>
      <c r="CI142" s="154"/>
      <c r="CJ142" s="154"/>
      <c r="CK142" s="154"/>
      <c r="CL142" s="154"/>
      <c r="CM142" s="154"/>
      <c r="CN142" s="154"/>
      <c r="CO142" s="154"/>
      <c r="CP142" s="154"/>
      <c r="CQ142" s="154"/>
      <c r="CR142" s="154"/>
      <c r="CS142" s="154"/>
      <c r="CT142" s="154"/>
      <c r="CU142" s="154"/>
      <c r="CV142" s="154"/>
      <c r="CW142" s="154"/>
      <c r="CX142" s="154"/>
      <c r="CY142" s="154"/>
      <c r="CZ142" s="154"/>
      <c r="DA142" s="154"/>
      <c r="DB142" s="154"/>
      <c r="DC142" s="154"/>
      <c r="DD142" s="154"/>
      <c r="DE142" s="154"/>
      <c r="DF142" s="154"/>
      <c r="DG142" s="154"/>
      <c r="DH142" s="154"/>
      <c r="DI142" s="154"/>
      <c r="DJ142" s="154"/>
      <c r="DK142" s="154"/>
      <c r="DL142" s="154"/>
      <c r="DM142" s="154"/>
      <c r="DN142" s="154"/>
      <c r="DO142" s="154"/>
      <c r="DP142" s="154"/>
      <c r="DQ142" s="154"/>
      <c r="DR142" s="154"/>
      <c r="DS142" s="154"/>
      <c r="DT142" s="154"/>
      <c r="DU142" s="154"/>
      <c r="DV142" s="154"/>
      <c r="DW142" s="154"/>
      <c r="DX142" s="154"/>
      <c r="DY142" s="154"/>
      <c r="DZ142" s="154"/>
      <c r="EA142" s="154"/>
      <c r="EB142" s="154"/>
      <c r="EC142" s="154"/>
      <c r="ED142" s="154"/>
      <c r="EE142" s="154"/>
      <c r="EF142" s="154"/>
      <c r="EG142" s="154"/>
      <c r="EH142" s="154"/>
      <c r="EI142" s="154"/>
      <c r="EJ142" s="154"/>
      <c r="EK142" s="154"/>
      <c r="EL142" s="154"/>
      <c r="EM142" s="154"/>
      <c r="EN142" s="154"/>
      <c r="EO142" s="154"/>
      <c r="EP142" s="154"/>
      <c r="EQ142" s="154"/>
      <c r="ER142" s="154"/>
      <c r="ES142" s="154"/>
      <c r="ET142" s="154"/>
      <c r="EU142" s="154"/>
      <c r="EV142" s="154"/>
      <c r="EW142" s="154"/>
      <c r="EX142" s="154"/>
      <c r="EY142" s="154"/>
      <c r="EZ142" s="154"/>
      <c r="FA142" s="154"/>
      <c r="FB142" s="154"/>
      <c r="FC142" s="154"/>
      <c r="FD142" s="154"/>
      <c r="FE142" s="154"/>
      <c r="FF142" s="154"/>
      <c r="FG142" s="154"/>
      <c r="FH142" s="154"/>
      <c r="FI142" s="154"/>
      <c r="FJ142" s="154"/>
      <c r="FK142" s="154"/>
      <c r="FL142" s="154"/>
      <c r="FM142" s="154"/>
      <c r="FN142" s="154"/>
      <c r="FO142" s="154"/>
      <c r="FP142" s="154"/>
      <c r="FQ142" s="154"/>
      <c r="FR142" s="154"/>
      <c r="FS142" s="154"/>
      <c r="FT142" s="154"/>
      <c r="FU142" s="154"/>
      <c r="FV142" s="154"/>
      <c r="FW142" s="154"/>
      <c r="FX142" s="154"/>
      <c r="FY142" s="154"/>
      <c r="FZ142" s="154"/>
      <c r="GA142" s="154"/>
      <c r="GB142" s="154"/>
      <c r="GC142" s="154"/>
      <c r="GD142" s="154"/>
      <c r="GE142" s="154"/>
      <c r="GF142" s="154"/>
      <c r="GG142" s="154"/>
      <c r="GH142" s="154"/>
      <c r="GI142" s="154"/>
      <c r="GJ142" s="154"/>
      <c r="GK142" s="154"/>
      <c r="GL142" s="154"/>
      <c r="GM142" s="154"/>
      <c r="GN142" s="154"/>
      <c r="GO142" s="154"/>
      <c r="GP142" s="154"/>
      <c r="GQ142" s="154"/>
      <c r="GR142" s="154"/>
      <c r="GS142" s="154"/>
      <c r="GT142" s="154"/>
      <c r="GU142" s="154"/>
      <c r="GV142" s="154"/>
      <c r="GW142" s="154"/>
      <c r="GX142" s="154"/>
      <c r="GY142" s="154"/>
      <c r="GZ142" s="154"/>
      <c r="HA142" s="154"/>
      <c r="HB142" s="154"/>
      <c r="HC142" s="154"/>
      <c r="HD142" s="154"/>
      <c r="HE142" s="154"/>
      <c r="HF142" s="154"/>
      <c r="HG142" s="154"/>
      <c r="HH142" s="154"/>
      <c r="HI142" s="154"/>
      <c r="HJ142" s="154"/>
      <c r="HK142" s="154"/>
      <c r="HL142" s="154"/>
      <c r="HM142" s="154"/>
      <c r="HN142" s="154"/>
      <c r="HO142" s="154"/>
      <c r="HP142" s="154"/>
      <c r="HQ142" s="154"/>
      <c r="HR142" s="154"/>
      <c r="HS142" s="154"/>
      <c r="HT142" s="154"/>
      <c r="HU142" s="154"/>
      <c r="HV142" s="154"/>
      <c r="HW142" s="154"/>
      <c r="HX142" s="154"/>
      <c r="HY142" s="154"/>
      <c r="HZ142" s="154"/>
      <c r="IA142" s="154"/>
      <c r="IB142" s="154"/>
      <c r="IC142" s="154"/>
      <c r="ID142" s="154"/>
      <c r="IE142" s="154"/>
      <c r="IF142" s="154"/>
      <c r="IG142" s="154"/>
      <c r="IH142" s="154"/>
      <c r="II142" s="154"/>
      <c r="IJ142" s="154"/>
      <c r="IK142" s="154"/>
      <c r="IL142" s="154"/>
      <c r="IM142" s="154"/>
      <c r="IN142" s="154"/>
      <c r="IO142" s="154"/>
      <c r="IP142" s="154"/>
      <c r="IQ142" s="154"/>
      <c r="IR142" s="154"/>
      <c r="IS142" s="154"/>
      <c r="IT142" s="154"/>
      <c r="IU142" s="154"/>
      <c r="IV142" s="154"/>
    </row>
    <row r="143" spans="1:256" s="215" customFormat="1" ht="6.75" customHeight="1" x14ac:dyDescent="0.2">
      <c r="A143" s="220"/>
      <c r="B143" s="221"/>
      <c r="C143" s="221"/>
      <c r="D143" s="221"/>
      <c r="E143" s="221"/>
      <c r="F143" s="221"/>
      <c r="G143" s="221"/>
      <c r="H143" s="221"/>
      <c r="I143" s="221"/>
      <c r="J143" s="221"/>
    </row>
    <row r="144" spans="1:256" s="56" customFormat="1" ht="22.5" customHeight="1" x14ac:dyDescent="0.2">
      <c r="A144" s="300" t="s">
        <v>509</v>
      </c>
      <c r="B144" s="301"/>
      <c r="C144" s="301"/>
      <c r="D144" s="301"/>
      <c r="E144" s="302"/>
      <c r="F144" s="302"/>
      <c r="G144" s="302"/>
      <c r="H144" s="302"/>
      <c r="I144" s="302"/>
      <c r="J144" s="302"/>
      <c r="K144" s="292"/>
      <c r="L144" s="292"/>
      <c r="M144" s="303"/>
      <c r="N144" s="304"/>
      <c r="O144" s="304"/>
      <c r="P144" s="304"/>
      <c r="Q144" s="303"/>
      <c r="R144" s="304"/>
      <c r="S144" s="304"/>
      <c r="T144" s="304"/>
      <c r="U144" s="303"/>
      <c r="V144" s="304"/>
      <c r="W144" s="304"/>
      <c r="X144" s="304"/>
      <c r="Y144" s="303"/>
      <c r="Z144" s="304"/>
      <c r="AA144" s="304"/>
      <c r="AB144" s="304"/>
      <c r="AC144" s="303"/>
      <c r="AD144" s="304"/>
      <c r="AE144" s="304"/>
      <c r="AF144" s="304"/>
      <c r="AG144" s="303"/>
      <c r="AH144" s="304"/>
      <c r="AI144" s="305"/>
      <c r="AJ144" s="305"/>
      <c r="AK144" s="306"/>
      <c r="AL144" s="305"/>
      <c r="AM144" s="305"/>
      <c r="AN144" s="305"/>
      <c r="AO144" s="306"/>
      <c r="AP144" s="305"/>
      <c r="AQ144" s="305"/>
      <c r="AR144" s="305"/>
      <c r="AS144" s="306"/>
      <c r="AT144" s="305"/>
      <c r="AU144" s="305"/>
      <c r="AV144" s="305"/>
      <c r="AW144" s="306"/>
      <c r="AX144" s="305"/>
      <c r="AY144" s="305"/>
      <c r="AZ144" s="305"/>
      <c r="BA144" s="306"/>
      <c r="BB144" s="305"/>
      <c r="BC144" s="305"/>
      <c r="BD144" s="305"/>
      <c r="BE144" s="306"/>
      <c r="BF144" s="305"/>
      <c r="BG144" s="305"/>
      <c r="BH144" s="305"/>
      <c r="BI144" s="306"/>
      <c r="BJ144" s="305"/>
      <c r="BK144" s="305"/>
      <c r="BL144" s="305"/>
      <c r="BM144" s="306"/>
      <c r="BN144" s="305"/>
      <c r="BO144" s="305"/>
      <c r="BP144" s="305"/>
      <c r="BQ144" s="306"/>
      <c r="BR144" s="305"/>
      <c r="BS144" s="305"/>
      <c r="BT144" s="305"/>
      <c r="BU144" s="306"/>
      <c r="BV144" s="305"/>
      <c r="BW144" s="305"/>
      <c r="BX144" s="305"/>
      <c r="BY144" s="306"/>
      <c r="BZ144" s="305"/>
      <c r="CA144" s="305"/>
      <c r="CB144" s="305"/>
      <c r="CC144" s="306"/>
      <c r="CD144" s="305"/>
      <c r="CE144" s="305"/>
      <c r="CF144" s="305"/>
      <c r="CG144" s="306"/>
      <c r="CH144" s="305"/>
      <c r="CI144" s="305"/>
      <c r="CJ144" s="305"/>
      <c r="CK144" s="306"/>
      <c r="CL144" s="305"/>
      <c r="CM144" s="305"/>
      <c r="CN144" s="305"/>
      <c r="CO144" s="306"/>
      <c r="CP144" s="305"/>
      <c r="CQ144" s="305"/>
      <c r="CR144" s="305"/>
      <c r="CS144" s="306"/>
      <c r="CT144" s="305"/>
      <c r="CU144" s="305"/>
      <c r="CV144" s="305"/>
      <c r="CW144" s="306"/>
      <c r="CX144" s="305"/>
      <c r="CY144" s="305"/>
      <c r="CZ144" s="305"/>
      <c r="DA144" s="306"/>
      <c r="DB144" s="305"/>
      <c r="DC144" s="305"/>
      <c r="DD144" s="305"/>
      <c r="DE144" s="306"/>
      <c r="DF144" s="305"/>
      <c r="DG144" s="305"/>
      <c r="DH144" s="305"/>
      <c r="DI144" s="306"/>
      <c r="DJ144" s="305"/>
      <c r="DK144" s="305"/>
      <c r="DL144" s="305"/>
      <c r="DM144" s="306"/>
      <c r="DN144" s="305"/>
      <c r="DO144" s="305"/>
      <c r="DP144" s="305"/>
      <c r="DQ144" s="306"/>
      <c r="DR144" s="305"/>
      <c r="DS144" s="305"/>
      <c r="DT144" s="305"/>
      <c r="DU144" s="306"/>
      <c r="DV144" s="305"/>
      <c r="DW144" s="305"/>
      <c r="DX144" s="305"/>
      <c r="DY144" s="306"/>
      <c r="DZ144" s="305"/>
      <c r="EA144" s="305"/>
      <c r="EB144" s="305"/>
      <c r="EC144" s="306"/>
      <c r="ED144" s="305"/>
      <c r="EE144" s="305"/>
      <c r="EF144" s="305"/>
      <c r="EG144" s="306"/>
      <c r="EH144" s="305"/>
      <c r="EI144" s="305"/>
      <c r="EJ144" s="305"/>
      <c r="EK144" s="306"/>
      <c r="EL144" s="305"/>
      <c r="EM144" s="305"/>
      <c r="EN144" s="305"/>
      <c r="EO144" s="306"/>
      <c r="EP144" s="305"/>
      <c r="EQ144" s="305"/>
      <c r="ER144" s="305"/>
      <c r="ES144" s="306"/>
      <c r="ET144" s="305"/>
      <c r="EU144" s="305"/>
      <c r="EV144" s="305"/>
      <c r="EW144" s="306"/>
      <c r="EX144" s="305"/>
      <c r="EY144" s="305"/>
      <c r="EZ144" s="305"/>
      <c r="FA144" s="306"/>
      <c r="FB144" s="305"/>
      <c r="FC144" s="305"/>
      <c r="FD144" s="305"/>
      <c r="FE144" s="306"/>
      <c r="FF144" s="305"/>
      <c r="FG144" s="305"/>
      <c r="FH144" s="305"/>
      <c r="FI144" s="306"/>
      <c r="FJ144" s="305"/>
      <c r="FK144" s="305"/>
      <c r="FL144" s="305"/>
      <c r="FM144" s="306"/>
      <c r="FN144" s="305"/>
      <c r="FO144" s="305"/>
      <c r="FP144" s="305"/>
      <c r="FQ144" s="306"/>
      <c r="FR144" s="305"/>
      <c r="FS144" s="305"/>
      <c r="FT144" s="305"/>
      <c r="FU144" s="306"/>
      <c r="FV144" s="305"/>
      <c r="FW144" s="305"/>
      <c r="FX144" s="305"/>
      <c r="FY144" s="306"/>
      <c r="FZ144" s="305"/>
      <c r="GA144" s="305"/>
      <c r="GB144" s="305"/>
      <c r="GC144" s="306"/>
      <c r="GD144" s="305"/>
      <c r="GE144" s="305"/>
      <c r="GF144" s="305"/>
      <c r="GG144" s="306"/>
      <c r="GH144" s="305"/>
      <c r="GI144" s="305"/>
      <c r="GJ144" s="305"/>
      <c r="GK144" s="306"/>
      <c r="GL144" s="305"/>
      <c r="GM144" s="305"/>
      <c r="GN144" s="305"/>
      <c r="GO144" s="306"/>
      <c r="GP144" s="305"/>
      <c r="GQ144" s="305"/>
      <c r="GR144" s="305"/>
      <c r="GS144" s="306"/>
      <c r="GT144" s="305"/>
      <c r="GU144" s="305"/>
      <c r="GV144" s="305"/>
      <c r="GW144" s="306"/>
      <c r="GX144" s="305"/>
      <c r="GY144" s="305"/>
      <c r="GZ144" s="305"/>
      <c r="HA144" s="306"/>
      <c r="HB144" s="305"/>
      <c r="HC144" s="305"/>
      <c r="HD144" s="305"/>
      <c r="HE144" s="306"/>
      <c r="HF144" s="305"/>
      <c r="HG144" s="305"/>
      <c r="HH144" s="305"/>
      <c r="HI144" s="306"/>
      <c r="HJ144" s="305"/>
      <c r="HK144" s="305"/>
      <c r="HL144" s="305"/>
      <c r="HM144" s="306"/>
      <c r="HN144" s="305"/>
      <c r="HO144" s="305"/>
      <c r="HP144" s="305"/>
      <c r="HQ144" s="306"/>
      <c r="HR144" s="305"/>
      <c r="HS144" s="305"/>
      <c r="HT144" s="305"/>
      <c r="HU144" s="306"/>
      <c r="HV144" s="305"/>
      <c r="HW144" s="305"/>
      <c r="HX144" s="305"/>
      <c r="HY144" s="306"/>
      <c r="HZ144" s="305"/>
      <c r="IA144" s="305"/>
      <c r="IB144" s="305"/>
      <c r="IC144" s="306"/>
      <c r="ID144" s="305"/>
      <c r="IE144" s="305"/>
      <c r="IF144" s="305"/>
      <c r="IG144" s="306"/>
      <c r="IH144" s="305"/>
      <c r="II144" s="305"/>
      <c r="IJ144" s="305"/>
      <c r="IK144" s="306"/>
      <c r="IL144" s="305"/>
      <c r="IM144" s="305"/>
      <c r="IN144" s="305"/>
      <c r="IO144" s="306"/>
      <c r="IP144" s="305"/>
      <c r="IQ144" s="305"/>
      <c r="IR144" s="305"/>
      <c r="IS144" s="306"/>
      <c r="IT144" s="305"/>
      <c r="IU144" s="305"/>
      <c r="IV144" s="305"/>
    </row>
    <row r="145" spans="1:256" s="56" customFormat="1" ht="12.75" customHeight="1" x14ac:dyDescent="0.2">
      <c r="A145" s="373" t="s">
        <v>272</v>
      </c>
      <c r="B145" s="374"/>
      <c r="C145" s="374"/>
      <c r="D145" s="374"/>
      <c r="E145" s="374"/>
      <c r="F145" s="374"/>
      <c r="G145" s="374"/>
      <c r="H145" s="374"/>
      <c r="I145" s="374"/>
      <c r="J145" s="374"/>
      <c r="K145" s="292"/>
      <c r="L145" s="292"/>
      <c r="M145" s="307"/>
      <c r="N145" s="304"/>
      <c r="O145" s="304"/>
      <c r="P145" s="304"/>
      <c r="Q145" s="307"/>
      <c r="R145" s="304"/>
      <c r="S145" s="304"/>
      <c r="T145" s="304"/>
      <c r="U145" s="307"/>
      <c r="V145" s="304"/>
      <c r="W145" s="304"/>
      <c r="X145" s="304"/>
      <c r="Y145" s="307"/>
      <c r="Z145" s="304"/>
      <c r="AA145" s="304"/>
      <c r="AB145" s="304"/>
      <c r="AC145" s="307"/>
      <c r="AD145" s="304"/>
      <c r="AE145" s="304"/>
      <c r="AF145" s="304"/>
      <c r="AG145" s="307"/>
      <c r="AH145" s="304"/>
      <c r="AI145" s="305"/>
      <c r="AJ145" s="305"/>
      <c r="AK145" s="308"/>
      <c r="AL145" s="305"/>
      <c r="AM145" s="305"/>
      <c r="AN145" s="305"/>
      <c r="AO145" s="308"/>
      <c r="AP145" s="305"/>
      <c r="AQ145" s="305"/>
      <c r="AR145" s="305"/>
      <c r="AS145" s="308"/>
      <c r="AT145" s="305"/>
      <c r="AU145" s="305"/>
      <c r="AV145" s="305"/>
      <c r="AW145" s="308"/>
      <c r="AX145" s="305"/>
      <c r="AY145" s="305"/>
      <c r="AZ145" s="305"/>
      <c r="BA145" s="308"/>
      <c r="BB145" s="305"/>
      <c r="BC145" s="305"/>
      <c r="BD145" s="305"/>
      <c r="BE145" s="308"/>
      <c r="BF145" s="305"/>
      <c r="BG145" s="305"/>
      <c r="BH145" s="305"/>
      <c r="BI145" s="308"/>
      <c r="BJ145" s="305"/>
      <c r="BK145" s="305"/>
      <c r="BL145" s="305"/>
      <c r="BM145" s="308"/>
      <c r="BN145" s="305"/>
      <c r="BO145" s="305"/>
      <c r="BP145" s="305"/>
      <c r="BQ145" s="308"/>
      <c r="BR145" s="305"/>
      <c r="BS145" s="305"/>
      <c r="BT145" s="305"/>
      <c r="BU145" s="308"/>
      <c r="BV145" s="305"/>
      <c r="BW145" s="305"/>
      <c r="BX145" s="305"/>
      <c r="BY145" s="308"/>
      <c r="BZ145" s="305"/>
      <c r="CA145" s="305"/>
      <c r="CB145" s="305"/>
      <c r="CC145" s="308"/>
      <c r="CD145" s="305"/>
      <c r="CE145" s="305"/>
      <c r="CF145" s="305"/>
      <c r="CG145" s="308"/>
      <c r="CH145" s="305"/>
      <c r="CI145" s="305"/>
      <c r="CJ145" s="305"/>
      <c r="CK145" s="308"/>
      <c r="CL145" s="305"/>
      <c r="CM145" s="305"/>
      <c r="CN145" s="305"/>
      <c r="CO145" s="308"/>
      <c r="CP145" s="305"/>
      <c r="CQ145" s="305"/>
      <c r="CR145" s="305"/>
      <c r="CS145" s="308"/>
      <c r="CT145" s="305"/>
      <c r="CU145" s="305"/>
      <c r="CV145" s="305"/>
      <c r="CW145" s="308"/>
      <c r="CX145" s="305"/>
      <c r="CY145" s="305"/>
      <c r="CZ145" s="305"/>
      <c r="DA145" s="308"/>
      <c r="DB145" s="305"/>
      <c r="DC145" s="305"/>
      <c r="DD145" s="305"/>
      <c r="DE145" s="308"/>
      <c r="DF145" s="305"/>
      <c r="DG145" s="305"/>
      <c r="DH145" s="305"/>
      <c r="DI145" s="308"/>
      <c r="DJ145" s="305"/>
      <c r="DK145" s="305"/>
      <c r="DL145" s="305"/>
      <c r="DM145" s="308"/>
      <c r="DN145" s="305"/>
      <c r="DO145" s="305"/>
      <c r="DP145" s="305"/>
      <c r="DQ145" s="308"/>
      <c r="DR145" s="305"/>
      <c r="DS145" s="305"/>
      <c r="DT145" s="305"/>
      <c r="DU145" s="308"/>
      <c r="DV145" s="305"/>
      <c r="DW145" s="305"/>
      <c r="DX145" s="305"/>
      <c r="DY145" s="308"/>
      <c r="DZ145" s="305"/>
      <c r="EA145" s="305"/>
      <c r="EB145" s="305"/>
      <c r="EC145" s="308"/>
      <c r="ED145" s="305"/>
      <c r="EE145" s="305"/>
      <c r="EF145" s="305"/>
      <c r="EG145" s="308"/>
      <c r="EH145" s="305"/>
      <c r="EI145" s="305"/>
      <c r="EJ145" s="305"/>
      <c r="EK145" s="308"/>
      <c r="EL145" s="305"/>
      <c r="EM145" s="305"/>
      <c r="EN145" s="305"/>
      <c r="EO145" s="308"/>
      <c r="EP145" s="305"/>
      <c r="EQ145" s="305"/>
      <c r="ER145" s="305"/>
      <c r="ES145" s="308"/>
      <c r="ET145" s="305"/>
      <c r="EU145" s="305"/>
      <c r="EV145" s="305"/>
      <c r="EW145" s="308"/>
      <c r="EX145" s="305"/>
      <c r="EY145" s="305"/>
      <c r="EZ145" s="305"/>
      <c r="FA145" s="308"/>
      <c r="FB145" s="305"/>
      <c r="FC145" s="305"/>
      <c r="FD145" s="305"/>
      <c r="FE145" s="308"/>
      <c r="FF145" s="305"/>
      <c r="FG145" s="305"/>
      <c r="FH145" s="305"/>
      <c r="FI145" s="308"/>
      <c r="FJ145" s="305"/>
      <c r="FK145" s="305"/>
      <c r="FL145" s="305"/>
      <c r="FM145" s="308"/>
      <c r="FN145" s="305"/>
      <c r="FO145" s="305"/>
      <c r="FP145" s="305"/>
      <c r="FQ145" s="308"/>
      <c r="FR145" s="305"/>
      <c r="FS145" s="305"/>
      <c r="FT145" s="305"/>
      <c r="FU145" s="308"/>
      <c r="FV145" s="305"/>
      <c r="FW145" s="305"/>
      <c r="FX145" s="305"/>
      <c r="FY145" s="308"/>
      <c r="FZ145" s="305"/>
      <c r="GA145" s="305"/>
      <c r="GB145" s="305"/>
      <c r="GC145" s="308"/>
      <c r="GD145" s="305"/>
      <c r="GE145" s="305"/>
      <c r="GF145" s="305"/>
      <c r="GG145" s="308"/>
      <c r="GH145" s="305"/>
      <c r="GI145" s="305"/>
      <c r="GJ145" s="305"/>
      <c r="GK145" s="308"/>
      <c r="GL145" s="305"/>
      <c r="GM145" s="305"/>
      <c r="GN145" s="305"/>
      <c r="GO145" s="308"/>
      <c r="GP145" s="305"/>
      <c r="GQ145" s="305"/>
      <c r="GR145" s="305"/>
      <c r="GS145" s="308"/>
      <c r="GT145" s="305"/>
      <c r="GU145" s="305"/>
      <c r="GV145" s="305"/>
      <c r="GW145" s="308"/>
      <c r="GX145" s="305"/>
      <c r="GY145" s="305"/>
      <c r="GZ145" s="305"/>
      <c r="HA145" s="308"/>
      <c r="HB145" s="305"/>
      <c r="HC145" s="305"/>
      <c r="HD145" s="305"/>
      <c r="HE145" s="308"/>
      <c r="HF145" s="305"/>
      <c r="HG145" s="305"/>
      <c r="HH145" s="305"/>
      <c r="HI145" s="308"/>
      <c r="HJ145" s="305"/>
      <c r="HK145" s="305"/>
      <c r="HL145" s="305"/>
      <c r="HM145" s="308"/>
      <c r="HN145" s="305"/>
      <c r="HO145" s="305"/>
      <c r="HP145" s="305"/>
      <c r="HQ145" s="308"/>
      <c r="HR145" s="305"/>
      <c r="HS145" s="305"/>
      <c r="HT145" s="305"/>
      <c r="HU145" s="308"/>
      <c r="HV145" s="305"/>
      <c r="HW145" s="305"/>
      <c r="HX145" s="305"/>
      <c r="HY145" s="308"/>
      <c r="HZ145" s="305"/>
      <c r="IA145" s="305"/>
      <c r="IB145" s="305"/>
      <c r="IC145" s="308"/>
      <c r="ID145" s="305"/>
      <c r="IE145" s="305"/>
      <c r="IF145" s="305"/>
      <c r="IG145" s="308"/>
      <c r="IH145" s="305"/>
      <c r="II145" s="305"/>
      <c r="IJ145" s="305"/>
      <c r="IK145" s="308"/>
      <c r="IL145" s="305"/>
      <c r="IM145" s="305"/>
      <c r="IN145" s="305"/>
      <c r="IO145" s="308"/>
      <c r="IP145" s="305"/>
      <c r="IQ145" s="305"/>
      <c r="IR145" s="305"/>
      <c r="IS145" s="308"/>
      <c r="IT145" s="305"/>
      <c r="IU145" s="305"/>
      <c r="IV145" s="305"/>
    </row>
    <row r="146" spans="1:256" s="56" customFormat="1" ht="12.75" customHeight="1" x14ac:dyDescent="0.2">
      <c r="A146" s="375" t="s">
        <v>271</v>
      </c>
      <c r="B146" s="375"/>
      <c r="C146" s="375"/>
      <c r="D146" s="375"/>
      <c r="E146" s="375"/>
      <c r="F146" s="375"/>
      <c r="G146" s="375"/>
      <c r="H146" s="375"/>
      <c r="I146" s="375"/>
      <c r="J146" s="375"/>
      <c r="K146" s="292"/>
      <c r="L146" s="292"/>
      <c r="M146" s="309"/>
      <c r="N146" s="304"/>
      <c r="O146" s="304"/>
      <c r="P146" s="304"/>
      <c r="Q146" s="309"/>
      <c r="R146" s="304"/>
      <c r="S146" s="304"/>
      <c r="T146" s="304"/>
      <c r="U146" s="309"/>
      <c r="V146" s="304"/>
      <c r="W146" s="304"/>
      <c r="X146" s="304"/>
      <c r="Y146" s="309"/>
      <c r="Z146" s="304"/>
      <c r="AA146" s="304"/>
      <c r="AB146" s="304"/>
      <c r="AC146" s="309"/>
      <c r="AD146" s="304"/>
      <c r="AE146" s="304"/>
      <c r="AF146" s="304"/>
      <c r="AG146" s="309"/>
      <c r="AH146" s="304"/>
      <c r="AI146" s="305"/>
      <c r="AJ146" s="305"/>
      <c r="AK146" s="310"/>
      <c r="AL146" s="305"/>
      <c r="AM146" s="305"/>
      <c r="AN146" s="305"/>
      <c r="AO146" s="310"/>
      <c r="AP146" s="305"/>
      <c r="AQ146" s="305"/>
      <c r="AR146" s="305"/>
      <c r="AS146" s="310"/>
      <c r="AT146" s="305"/>
      <c r="AU146" s="305"/>
      <c r="AV146" s="305"/>
      <c r="AW146" s="310"/>
      <c r="AX146" s="305"/>
      <c r="AY146" s="305"/>
      <c r="AZ146" s="305"/>
      <c r="BA146" s="310"/>
      <c r="BB146" s="305"/>
      <c r="BC146" s="305"/>
      <c r="BD146" s="305"/>
      <c r="BE146" s="310"/>
      <c r="BF146" s="305"/>
      <c r="BG146" s="305"/>
      <c r="BH146" s="305"/>
      <c r="BI146" s="310"/>
      <c r="BJ146" s="305"/>
      <c r="BK146" s="305"/>
      <c r="BL146" s="305"/>
      <c r="BM146" s="310"/>
      <c r="BN146" s="305"/>
      <c r="BO146" s="305"/>
      <c r="BP146" s="305"/>
      <c r="BQ146" s="310"/>
      <c r="BR146" s="305"/>
      <c r="BS146" s="305"/>
      <c r="BT146" s="305"/>
      <c r="BU146" s="310"/>
      <c r="BV146" s="305"/>
      <c r="BW146" s="305"/>
      <c r="BX146" s="305"/>
      <c r="BY146" s="310"/>
      <c r="BZ146" s="305"/>
      <c r="CA146" s="305"/>
      <c r="CB146" s="305"/>
      <c r="CC146" s="310"/>
      <c r="CD146" s="305"/>
      <c r="CE146" s="305"/>
      <c r="CF146" s="305"/>
      <c r="CG146" s="310"/>
      <c r="CH146" s="305"/>
      <c r="CI146" s="305"/>
      <c r="CJ146" s="305"/>
      <c r="CK146" s="310"/>
      <c r="CL146" s="305"/>
      <c r="CM146" s="305"/>
      <c r="CN146" s="305"/>
      <c r="CO146" s="310"/>
      <c r="CP146" s="305"/>
      <c r="CQ146" s="305"/>
      <c r="CR146" s="305"/>
      <c r="CS146" s="310"/>
      <c r="CT146" s="305"/>
      <c r="CU146" s="305"/>
      <c r="CV146" s="305"/>
      <c r="CW146" s="310"/>
      <c r="CX146" s="305"/>
      <c r="CY146" s="305"/>
      <c r="CZ146" s="305"/>
      <c r="DA146" s="310"/>
      <c r="DB146" s="305"/>
      <c r="DC146" s="305"/>
      <c r="DD146" s="305"/>
      <c r="DE146" s="310"/>
      <c r="DF146" s="305"/>
      <c r="DG146" s="305"/>
      <c r="DH146" s="305"/>
      <c r="DI146" s="310"/>
      <c r="DJ146" s="305"/>
      <c r="DK146" s="305"/>
      <c r="DL146" s="305"/>
      <c r="DM146" s="310"/>
      <c r="DN146" s="305"/>
      <c r="DO146" s="305"/>
      <c r="DP146" s="305"/>
      <c r="DQ146" s="310"/>
      <c r="DR146" s="305"/>
      <c r="DS146" s="305"/>
      <c r="DT146" s="305"/>
      <c r="DU146" s="310"/>
      <c r="DV146" s="305"/>
      <c r="DW146" s="305"/>
      <c r="DX146" s="305"/>
      <c r="DY146" s="310"/>
      <c r="DZ146" s="305"/>
      <c r="EA146" s="305"/>
      <c r="EB146" s="305"/>
      <c r="EC146" s="310"/>
      <c r="ED146" s="305"/>
      <c r="EE146" s="305"/>
      <c r="EF146" s="305"/>
      <c r="EG146" s="310"/>
      <c r="EH146" s="305"/>
      <c r="EI146" s="305"/>
      <c r="EJ146" s="305"/>
      <c r="EK146" s="310"/>
      <c r="EL146" s="305"/>
      <c r="EM146" s="305"/>
      <c r="EN146" s="305"/>
      <c r="EO146" s="310"/>
      <c r="EP146" s="305"/>
      <c r="EQ146" s="305"/>
      <c r="ER146" s="305"/>
      <c r="ES146" s="310"/>
      <c r="ET146" s="305"/>
      <c r="EU146" s="305"/>
      <c r="EV146" s="305"/>
      <c r="EW146" s="310"/>
      <c r="EX146" s="305"/>
      <c r="EY146" s="305"/>
      <c r="EZ146" s="305"/>
      <c r="FA146" s="310"/>
      <c r="FB146" s="305"/>
      <c r="FC146" s="305"/>
      <c r="FD146" s="305"/>
      <c r="FE146" s="310"/>
      <c r="FF146" s="305"/>
      <c r="FG146" s="305"/>
      <c r="FH146" s="305"/>
      <c r="FI146" s="310"/>
      <c r="FJ146" s="305"/>
      <c r="FK146" s="305"/>
      <c r="FL146" s="305"/>
      <c r="FM146" s="310"/>
      <c r="FN146" s="305"/>
      <c r="FO146" s="305"/>
      <c r="FP146" s="305"/>
      <c r="FQ146" s="310"/>
      <c r="FR146" s="305"/>
      <c r="FS146" s="305"/>
      <c r="FT146" s="305"/>
      <c r="FU146" s="310"/>
      <c r="FV146" s="305"/>
      <c r="FW146" s="305"/>
      <c r="FX146" s="305"/>
      <c r="FY146" s="310"/>
      <c r="FZ146" s="305"/>
      <c r="GA146" s="305"/>
      <c r="GB146" s="305"/>
      <c r="GC146" s="310"/>
      <c r="GD146" s="305"/>
      <c r="GE146" s="305"/>
      <c r="GF146" s="305"/>
      <c r="GG146" s="310"/>
      <c r="GH146" s="305"/>
      <c r="GI146" s="305"/>
      <c r="GJ146" s="305"/>
      <c r="GK146" s="310"/>
      <c r="GL146" s="305"/>
      <c r="GM146" s="305"/>
      <c r="GN146" s="305"/>
      <c r="GO146" s="310"/>
      <c r="GP146" s="305"/>
      <c r="GQ146" s="305"/>
      <c r="GR146" s="305"/>
      <c r="GS146" s="310"/>
      <c r="GT146" s="305"/>
      <c r="GU146" s="305"/>
      <c r="GV146" s="305"/>
      <c r="GW146" s="310"/>
      <c r="GX146" s="305"/>
      <c r="GY146" s="305"/>
      <c r="GZ146" s="305"/>
      <c r="HA146" s="310"/>
      <c r="HB146" s="305"/>
      <c r="HC146" s="305"/>
      <c r="HD146" s="305"/>
      <c r="HE146" s="310"/>
      <c r="HF146" s="305"/>
      <c r="HG146" s="305"/>
      <c r="HH146" s="305"/>
      <c r="HI146" s="310"/>
      <c r="HJ146" s="305"/>
      <c r="HK146" s="305"/>
      <c r="HL146" s="305"/>
      <c r="HM146" s="310"/>
      <c r="HN146" s="305"/>
      <c r="HO146" s="305"/>
      <c r="HP146" s="305"/>
      <c r="HQ146" s="310"/>
      <c r="HR146" s="305"/>
      <c r="HS146" s="305"/>
      <c r="HT146" s="305"/>
      <c r="HU146" s="310"/>
      <c r="HV146" s="305"/>
      <c r="HW146" s="305"/>
      <c r="HX146" s="305"/>
      <c r="HY146" s="310"/>
      <c r="HZ146" s="305"/>
      <c r="IA146" s="305"/>
      <c r="IB146" s="305"/>
      <c r="IC146" s="310"/>
      <c r="ID146" s="305"/>
      <c r="IE146" s="305"/>
      <c r="IF146" s="305"/>
      <c r="IG146" s="310"/>
      <c r="IH146" s="305"/>
      <c r="II146" s="305"/>
      <c r="IJ146" s="305"/>
      <c r="IK146" s="310"/>
      <c r="IL146" s="305"/>
      <c r="IM146" s="305"/>
      <c r="IN146" s="305"/>
      <c r="IO146" s="310"/>
      <c r="IP146" s="305"/>
      <c r="IQ146" s="305"/>
      <c r="IR146" s="305"/>
      <c r="IS146" s="310"/>
      <c r="IT146" s="305"/>
      <c r="IU146" s="305"/>
      <c r="IV146" s="305"/>
    </row>
    <row r="147" spans="1:256" s="54" customFormat="1" ht="12.75" customHeight="1" x14ac:dyDescent="0.2">
      <c r="A147" s="376" t="s">
        <v>270</v>
      </c>
      <c r="B147" s="376"/>
      <c r="C147" s="376"/>
      <c r="D147" s="376"/>
      <c r="E147" s="376"/>
      <c r="F147" s="376"/>
      <c r="G147" s="376"/>
      <c r="H147" s="376"/>
      <c r="I147" s="376"/>
      <c r="J147" s="376"/>
      <c r="K147" s="292"/>
      <c r="L147" s="292"/>
      <c r="M147" s="311"/>
      <c r="N147" s="311"/>
      <c r="O147" s="311"/>
      <c r="P147" s="311"/>
      <c r="Q147" s="311"/>
      <c r="R147" s="311"/>
      <c r="S147" s="311"/>
      <c r="T147" s="311"/>
      <c r="U147" s="311"/>
      <c r="V147" s="311"/>
      <c r="W147" s="311"/>
      <c r="X147" s="311"/>
      <c r="Y147" s="311"/>
      <c r="Z147" s="311"/>
      <c r="AA147" s="311"/>
      <c r="AB147" s="311"/>
      <c r="AC147" s="311"/>
      <c r="AD147" s="311"/>
      <c r="AE147" s="311"/>
      <c r="AF147" s="311"/>
      <c r="AG147" s="311"/>
      <c r="AH147" s="311"/>
      <c r="AI147" s="312"/>
      <c r="AJ147" s="312"/>
      <c r="AK147" s="312"/>
      <c r="AL147" s="312"/>
      <c r="AM147" s="312"/>
      <c r="AN147" s="312"/>
      <c r="AO147" s="312"/>
      <c r="AP147" s="312"/>
      <c r="AQ147" s="312"/>
      <c r="AR147" s="312"/>
      <c r="AS147" s="312"/>
      <c r="AT147" s="312"/>
      <c r="AU147" s="312"/>
      <c r="AV147" s="312"/>
      <c r="AW147" s="312"/>
      <c r="AX147" s="312"/>
      <c r="AY147" s="312"/>
      <c r="AZ147" s="312"/>
      <c r="BA147" s="312"/>
      <c r="BB147" s="312"/>
      <c r="BC147" s="312"/>
      <c r="BD147" s="312"/>
      <c r="BE147" s="312"/>
      <c r="BF147" s="312"/>
      <c r="BG147" s="312"/>
      <c r="BH147" s="312"/>
      <c r="BI147" s="312"/>
      <c r="BJ147" s="312"/>
      <c r="BK147" s="312"/>
      <c r="BL147" s="312"/>
      <c r="BM147" s="312"/>
      <c r="BN147" s="312"/>
      <c r="BO147" s="312"/>
      <c r="BP147" s="312"/>
      <c r="BQ147" s="312"/>
      <c r="BR147" s="312"/>
      <c r="BS147" s="312"/>
      <c r="BT147" s="312"/>
      <c r="BU147" s="312"/>
      <c r="BV147" s="312"/>
      <c r="BW147" s="312"/>
      <c r="BX147" s="312"/>
      <c r="BY147" s="312"/>
      <c r="BZ147" s="312"/>
      <c r="CA147" s="312"/>
      <c r="CB147" s="312"/>
      <c r="CC147" s="312"/>
      <c r="CD147" s="312"/>
      <c r="CE147" s="312"/>
      <c r="CF147" s="312"/>
      <c r="CG147" s="312"/>
      <c r="CH147" s="312"/>
      <c r="CI147" s="312"/>
      <c r="CJ147" s="312"/>
      <c r="CK147" s="312"/>
      <c r="CL147" s="312"/>
      <c r="CM147" s="312"/>
      <c r="CN147" s="312"/>
      <c r="CO147" s="312"/>
      <c r="CP147" s="312"/>
      <c r="CQ147" s="312"/>
      <c r="CR147" s="312"/>
      <c r="CS147" s="312"/>
      <c r="CT147" s="312"/>
      <c r="CU147" s="312"/>
      <c r="CV147" s="312"/>
      <c r="CW147" s="312"/>
      <c r="CX147" s="312"/>
      <c r="CY147" s="312"/>
      <c r="CZ147" s="312"/>
      <c r="DA147" s="312"/>
      <c r="DB147" s="312"/>
      <c r="DC147" s="312"/>
      <c r="DD147" s="312"/>
      <c r="DE147" s="312"/>
      <c r="DF147" s="312"/>
      <c r="DG147" s="312"/>
      <c r="DH147" s="312"/>
      <c r="DI147" s="312"/>
      <c r="DJ147" s="312"/>
      <c r="DK147" s="312"/>
      <c r="DL147" s="312"/>
      <c r="DM147" s="312"/>
      <c r="DN147" s="312"/>
      <c r="DO147" s="312"/>
      <c r="DP147" s="312"/>
      <c r="DQ147" s="312"/>
      <c r="DR147" s="312"/>
      <c r="DS147" s="312"/>
      <c r="DT147" s="312"/>
      <c r="DU147" s="312"/>
      <c r="DV147" s="312"/>
      <c r="DW147" s="312"/>
      <c r="DX147" s="312"/>
      <c r="DY147" s="312"/>
      <c r="DZ147" s="312"/>
      <c r="EA147" s="312"/>
      <c r="EB147" s="312"/>
      <c r="EC147" s="312"/>
      <c r="ED147" s="312"/>
      <c r="EE147" s="312"/>
      <c r="EF147" s="312"/>
      <c r="EG147" s="312"/>
      <c r="EH147" s="312"/>
      <c r="EI147" s="312"/>
      <c r="EJ147" s="312"/>
      <c r="EK147" s="312"/>
      <c r="EL147" s="312"/>
      <c r="EM147" s="312"/>
      <c r="EN147" s="312"/>
      <c r="EO147" s="312"/>
      <c r="EP147" s="312"/>
      <c r="EQ147" s="312"/>
      <c r="ER147" s="312"/>
      <c r="ES147" s="312"/>
      <c r="ET147" s="312"/>
      <c r="EU147" s="312"/>
      <c r="EV147" s="312"/>
      <c r="EW147" s="312"/>
      <c r="EX147" s="312"/>
      <c r="EY147" s="312"/>
      <c r="EZ147" s="312"/>
      <c r="FA147" s="312"/>
      <c r="FB147" s="312"/>
      <c r="FC147" s="312"/>
      <c r="FD147" s="312"/>
      <c r="FE147" s="312"/>
      <c r="FF147" s="312"/>
      <c r="FG147" s="312"/>
      <c r="FH147" s="312"/>
      <c r="FI147" s="312"/>
      <c r="FJ147" s="312"/>
      <c r="FK147" s="312"/>
      <c r="FL147" s="312"/>
      <c r="FM147" s="312"/>
      <c r="FN147" s="312"/>
      <c r="FO147" s="312"/>
      <c r="FP147" s="312"/>
      <c r="FQ147" s="312"/>
      <c r="FR147" s="312"/>
      <c r="FS147" s="312"/>
      <c r="FT147" s="312"/>
      <c r="FU147" s="312"/>
      <c r="FV147" s="312"/>
      <c r="FW147" s="312"/>
      <c r="FX147" s="312"/>
      <c r="FY147" s="312"/>
      <c r="FZ147" s="312"/>
      <c r="GA147" s="312"/>
      <c r="GB147" s="312"/>
      <c r="GC147" s="312"/>
      <c r="GD147" s="312"/>
      <c r="GE147" s="312"/>
      <c r="GF147" s="312"/>
      <c r="GG147" s="312"/>
      <c r="GH147" s="312"/>
      <c r="GI147" s="312"/>
      <c r="GJ147" s="312"/>
      <c r="GK147" s="312"/>
      <c r="GL147" s="312"/>
      <c r="GM147" s="312"/>
      <c r="GN147" s="312"/>
      <c r="GO147" s="312"/>
      <c r="GP147" s="312"/>
      <c r="GQ147" s="312"/>
      <c r="GR147" s="312"/>
      <c r="GS147" s="312"/>
      <c r="GT147" s="312"/>
      <c r="GU147" s="312"/>
      <c r="GV147" s="312"/>
      <c r="GW147" s="312"/>
      <c r="GX147" s="312"/>
      <c r="GY147" s="312"/>
      <c r="GZ147" s="312"/>
      <c r="HA147" s="312"/>
      <c r="HB147" s="312"/>
      <c r="HC147" s="312"/>
      <c r="HD147" s="312"/>
      <c r="HE147" s="312"/>
      <c r="HF147" s="312"/>
      <c r="HG147" s="312"/>
      <c r="HH147" s="312"/>
      <c r="HI147" s="312"/>
      <c r="HJ147" s="312"/>
      <c r="HK147" s="312"/>
      <c r="HL147" s="312"/>
      <c r="HM147" s="312"/>
      <c r="HN147" s="312"/>
      <c r="HO147" s="312"/>
      <c r="HP147" s="312"/>
      <c r="HQ147" s="312"/>
      <c r="HR147" s="312"/>
      <c r="HS147" s="312"/>
      <c r="HT147" s="312"/>
      <c r="HU147" s="312"/>
      <c r="HV147" s="312"/>
      <c r="HW147" s="312"/>
      <c r="HX147" s="312"/>
      <c r="HY147" s="312"/>
      <c r="HZ147" s="312"/>
      <c r="IA147" s="312"/>
      <c r="IB147" s="312"/>
      <c r="IC147" s="312"/>
      <c r="ID147" s="312"/>
      <c r="IE147" s="312"/>
      <c r="IF147" s="312"/>
      <c r="IG147" s="312"/>
      <c r="IH147" s="312"/>
      <c r="II147" s="312"/>
      <c r="IJ147" s="312"/>
      <c r="IK147" s="312"/>
      <c r="IL147" s="312"/>
      <c r="IM147" s="312"/>
      <c r="IN147" s="312"/>
      <c r="IO147" s="312"/>
      <c r="IP147" s="312"/>
      <c r="IQ147" s="312"/>
      <c r="IR147" s="312"/>
      <c r="IS147" s="312"/>
      <c r="IT147" s="312"/>
      <c r="IU147" s="312"/>
      <c r="IV147" s="312"/>
    </row>
    <row r="148" spans="1:256" s="54" customFormat="1" ht="22.5" x14ac:dyDescent="0.2">
      <c r="A148" s="313" t="s">
        <v>269</v>
      </c>
      <c r="B148" s="377" t="s">
        <v>268</v>
      </c>
      <c r="C148" s="377"/>
      <c r="D148" s="377"/>
      <c r="E148" s="377"/>
      <c r="F148" s="377"/>
      <c r="G148" s="377"/>
      <c r="H148" s="377"/>
      <c r="I148" s="313" t="s">
        <v>256</v>
      </c>
      <c r="J148" s="313" t="s">
        <v>255</v>
      </c>
      <c r="K148" s="292"/>
      <c r="L148" s="292"/>
      <c r="M148" s="311"/>
      <c r="N148" s="311"/>
      <c r="O148" s="311"/>
      <c r="P148" s="311"/>
      <c r="Q148" s="311"/>
      <c r="R148" s="311"/>
      <c r="S148" s="311"/>
      <c r="T148" s="311"/>
      <c r="U148" s="311"/>
      <c r="V148" s="311"/>
      <c r="W148" s="311"/>
      <c r="X148" s="311"/>
      <c r="Y148" s="311"/>
      <c r="Z148" s="311"/>
      <c r="AA148" s="311"/>
      <c r="AB148" s="311"/>
      <c r="AC148" s="311"/>
      <c r="AD148" s="311"/>
      <c r="AE148" s="311"/>
      <c r="AF148" s="311"/>
      <c r="AG148" s="311"/>
      <c r="AH148" s="311"/>
      <c r="AI148" s="314"/>
      <c r="AJ148" s="314"/>
      <c r="AK148" s="314"/>
      <c r="AL148" s="314"/>
      <c r="AM148" s="314"/>
      <c r="AN148" s="314"/>
      <c r="AO148" s="314"/>
      <c r="AP148" s="314"/>
      <c r="AQ148" s="314"/>
      <c r="AR148" s="314"/>
      <c r="AS148" s="314"/>
      <c r="AT148" s="314"/>
      <c r="AU148" s="314"/>
      <c r="AV148" s="314"/>
      <c r="AW148" s="314"/>
      <c r="AX148" s="314"/>
      <c r="AY148" s="314"/>
      <c r="AZ148" s="314"/>
      <c r="BA148" s="314"/>
      <c r="BB148" s="314"/>
      <c r="BC148" s="314"/>
      <c r="BD148" s="314"/>
      <c r="BE148" s="314"/>
      <c r="BF148" s="314"/>
      <c r="BG148" s="314"/>
      <c r="BH148" s="314"/>
      <c r="BI148" s="314"/>
      <c r="BJ148" s="314"/>
      <c r="BK148" s="314"/>
      <c r="BL148" s="314"/>
      <c r="BM148" s="314"/>
      <c r="BN148" s="314"/>
      <c r="BO148" s="314"/>
      <c r="BP148" s="314"/>
      <c r="BQ148" s="314"/>
      <c r="BR148" s="314"/>
      <c r="BS148" s="314"/>
      <c r="BT148" s="314"/>
      <c r="BU148" s="314"/>
      <c r="BV148" s="314"/>
      <c r="BW148" s="314"/>
      <c r="BX148" s="314"/>
      <c r="BY148" s="314"/>
      <c r="BZ148" s="314"/>
      <c r="CA148" s="314"/>
      <c r="CB148" s="314"/>
      <c r="CC148" s="314"/>
      <c r="CD148" s="314"/>
      <c r="CE148" s="314"/>
      <c r="CF148" s="314"/>
      <c r="CG148" s="314"/>
      <c r="CH148" s="314"/>
      <c r="CI148" s="314"/>
      <c r="CJ148" s="314"/>
      <c r="CK148" s="314"/>
      <c r="CL148" s="314"/>
      <c r="CM148" s="314"/>
      <c r="CN148" s="314"/>
      <c r="CO148" s="314"/>
      <c r="CP148" s="314"/>
      <c r="CQ148" s="314"/>
      <c r="CR148" s="314"/>
      <c r="CS148" s="314"/>
      <c r="CT148" s="314"/>
      <c r="CU148" s="314"/>
      <c r="CV148" s="314"/>
      <c r="CW148" s="314"/>
      <c r="CX148" s="314"/>
      <c r="CY148" s="314"/>
      <c r="CZ148" s="314"/>
      <c r="DA148" s="314"/>
      <c r="DB148" s="314"/>
      <c r="DC148" s="314"/>
      <c r="DD148" s="314"/>
      <c r="DE148" s="314"/>
      <c r="DF148" s="314"/>
      <c r="DG148" s="314"/>
      <c r="DH148" s="314"/>
      <c r="DI148" s="314"/>
      <c r="DJ148" s="314"/>
      <c r="DK148" s="314"/>
      <c r="DL148" s="314"/>
      <c r="DM148" s="314"/>
      <c r="DN148" s="314"/>
      <c r="DO148" s="314"/>
      <c r="DP148" s="314"/>
      <c r="DQ148" s="314"/>
      <c r="DR148" s="314"/>
      <c r="DS148" s="314"/>
      <c r="DT148" s="314"/>
      <c r="DU148" s="314"/>
      <c r="DV148" s="314"/>
      <c r="DW148" s="314"/>
      <c r="DX148" s="314"/>
      <c r="DY148" s="314"/>
      <c r="DZ148" s="314"/>
      <c r="EA148" s="314"/>
      <c r="EB148" s="314"/>
      <c r="EC148" s="314"/>
      <c r="ED148" s="314"/>
      <c r="EE148" s="314"/>
      <c r="EF148" s="314"/>
      <c r="EG148" s="314"/>
      <c r="EH148" s="314"/>
      <c r="EI148" s="314"/>
      <c r="EJ148" s="314"/>
      <c r="EK148" s="314"/>
      <c r="EL148" s="314"/>
      <c r="EM148" s="314"/>
      <c r="EN148" s="314"/>
      <c r="EO148" s="314"/>
      <c r="EP148" s="314"/>
      <c r="EQ148" s="314"/>
      <c r="ER148" s="314"/>
      <c r="ES148" s="314"/>
      <c r="ET148" s="314"/>
      <c r="EU148" s="314"/>
      <c r="EV148" s="314"/>
      <c r="EW148" s="314"/>
      <c r="EX148" s="314"/>
      <c r="EY148" s="314"/>
      <c r="EZ148" s="314"/>
      <c r="FA148" s="314"/>
      <c r="FB148" s="314"/>
      <c r="FC148" s="314"/>
      <c r="FD148" s="314"/>
      <c r="FE148" s="314"/>
      <c r="FF148" s="314"/>
      <c r="FG148" s="314"/>
      <c r="FH148" s="314"/>
      <c r="FI148" s="314"/>
      <c r="FJ148" s="314"/>
      <c r="FK148" s="314"/>
      <c r="FL148" s="314"/>
      <c r="FM148" s="314"/>
      <c r="FN148" s="314"/>
      <c r="FO148" s="314"/>
      <c r="FP148" s="314"/>
      <c r="FQ148" s="314"/>
      <c r="FR148" s="314"/>
      <c r="FS148" s="314"/>
      <c r="FT148" s="314"/>
      <c r="FU148" s="314"/>
      <c r="FV148" s="314"/>
      <c r="FW148" s="314"/>
      <c r="FX148" s="314"/>
      <c r="FY148" s="314"/>
      <c r="FZ148" s="314"/>
      <c r="GA148" s="314"/>
      <c r="GB148" s="314"/>
      <c r="GC148" s="314"/>
      <c r="GD148" s="314"/>
      <c r="GE148" s="314"/>
      <c r="GF148" s="314"/>
      <c r="GG148" s="314"/>
      <c r="GH148" s="314"/>
      <c r="GI148" s="314"/>
      <c r="GJ148" s="314"/>
      <c r="GK148" s="314"/>
      <c r="GL148" s="314"/>
      <c r="GM148" s="314"/>
      <c r="GN148" s="314"/>
      <c r="GO148" s="314"/>
      <c r="GP148" s="314"/>
      <c r="GQ148" s="314"/>
      <c r="GR148" s="314"/>
      <c r="GS148" s="314"/>
      <c r="GT148" s="314"/>
      <c r="GU148" s="314"/>
      <c r="GV148" s="314"/>
      <c r="GW148" s="314"/>
      <c r="GX148" s="314"/>
      <c r="GY148" s="314"/>
      <c r="GZ148" s="314"/>
      <c r="HA148" s="314"/>
      <c r="HB148" s="314"/>
      <c r="HC148" s="314"/>
      <c r="HD148" s="314"/>
      <c r="HE148" s="314"/>
      <c r="HF148" s="314"/>
      <c r="HG148" s="314"/>
      <c r="HH148" s="314"/>
      <c r="HI148" s="314"/>
      <c r="HJ148" s="314"/>
      <c r="HK148" s="314"/>
      <c r="HL148" s="314"/>
      <c r="HM148" s="314"/>
      <c r="HN148" s="314"/>
      <c r="HO148" s="314"/>
      <c r="HP148" s="314"/>
      <c r="HQ148" s="314"/>
      <c r="HR148" s="314"/>
      <c r="HS148" s="314"/>
      <c r="HT148" s="314"/>
      <c r="HU148" s="314"/>
      <c r="HV148" s="314"/>
      <c r="HW148" s="314"/>
      <c r="HX148" s="314"/>
      <c r="HY148" s="314"/>
      <c r="HZ148" s="314"/>
      <c r="IA148" s="314"/>
      <c r="IB148" s="314"/>
      <c r="IC148" s="314"/>
      <c r="ID148" s="314"/>
      <c r="IE148" s="314"/>
      <c r="IF148" s="314"/>
      <c r="IG148" s="314"/>
      <c r="IH148" s="314"/>
      <c r="II148" s="314"/>
      <c r="IJ148" s="314"/>
      <c r="IK148" s="314"/>
      <c r="IL148" s="314"/>
      <c r="IM148" s="314"/>
      <c r="IN148" s="314"/>
      <c r="IO148" s="314"/>
      <c r="IP148" s="314"/>
      <c r="IQ148" s="314"/>
      <c r="IR148" s="314"/>
      <c r="IS148" s="314"/>
      <c r="IT148" s="314"/>
      <c r="IU148" s="314"/>
      <c r="IV148" s="314"/>
    </row>
    <row r="149" spans="1:256" s="54" customFormat="1" x14ac:dyDescent="0.2">
      <c r="A149" s="315" t="s">
        <v>267</v>
      </c>
      <c r="B149" s="351" t="s">
        <v>266</v>
      </c>
      <c r="C149" s="351"/>
      <c r="D149" s="351"/>
      <c r="E149" s="351"/>
      <c r="F149" s="351"/>
      <c r="G149" s="351"/>
      <c r="H149" s="351"/>
      <c r="I149" s="316" t="s">
        <v>262</v>
      </c>
      <c r="J149" s="316" t="s">
        <v>510</v>
      </c>
      <c r="K149" s="292"/>
      <c r="L149" s="292"/>
      <c r="M149" s="317"/>
      <c r="N149" s="317"/>
      <c r="O149" s="317"/>
      <c r="P149" s="317"/>
      <c r="Q149" s="317"/>
      <c r="R149" s="317"/>
      <c r="S149" s="317"/>
      <c r="T149" s="317"/>
      <c r="U149" s="317"/>
      <c r="V149" s="317"/>
      <c r="W149" s="317"/>
      <c r="X149" s="317"/>
      <c r="Y149" s="317"/>
      <c r="Z149" s="317"/>
      <c r="AA149" s="317"/>
      <c r="AB149" s="317"/>
      <c r="AC149" s="317"/>
      <c r="AD149" s="317"/>
      <c r="AE149" s="317"/>
      <c r="AF149" s="317"/>
      <c r="AG149" s="317"/>
      <c r="AH149" s="317"/>
      <c r="AI149" s="318"/>
      <c r="AJ149" s="318"/>
      <c r="AK149" s="318"/>
      <c r="AL149" s="318"/>
      <c r="AM149" s="318"/>
      <c r="AN149" s="318"/>
      <c r="AO149" s="318"/>
      <c r="AP149" s="318"/>
      <c r="AQ149" s="318"/>
      <c r="AR149" s="318"/>
      <c r="AS149" s="318"/>
      <c r="AT149" s="318"/>
      <c r="AU149" s="318"/>
      <c r="AV149" s="318"/>
      <c r="AW149" s="318"/>
      <c r="AX149" s="318"/>
      <c r="AY149" s="318"/>
      <c r="AZ149" s="318"/>
      <c r="BA149" s="318"/>
      <c r="BB149" s="318"/>
      <c r="BC149" s="318"/>
      <c r="BD149" s="318"/>
      <c r="BE149" s="318"/>
      <c r="BF149" s="318"/>
      <c r="BG149" s="318"/>
      <c r="BH149" s="318"/>
      <c r="BI149" s="318"/>
      <c r="BJ149" s="318"/>
      <c r="BK149" s="318"/>
      <c r="BL149" s="318"/>
      <c r="BM149" s="318"/>
      <c r="BN149" s="318"/>
      <c r="BO149" s="318"/>
      <c r="BP149" s="318"/>
      <c r="BQ149" s="318"/>
      <c r="BR149" s="318"/>
      <c r="BS149" s="318"/>
      <c r="BT149" s="318"/>
      <c r="BU149" s="318"/>
      <c r="BV149" s="318"/>
      <c r="BW149" s="318"/>
      <c r="BX149" s="318"/>
      <c r="BY149" s="318"/>
      <c r="BZ149" s="318"/>
      <c r="CA149" s="318"/>
      <c r="CB149" s="318"/>
      <c r="CC149" s="318"/>
      <c r="CD149" s="318"/>
      <c r="CE149" s="318"/>
      <c r="CF149" s="318"/>
      <c r="CG149" s="318"/>
      <c r="CH149" s="318"/>
      <c r="CI149" s="318"/>
      <c r="CJ149" s="318"/>
      <c r="CK149" s="318"/>
      <c r="CL149" s="318"/>
      <c r="CM149" s="318"/>
      <c r="CN149" s="318"/>
      <c r="CO149" s="318"/>
      <c r="CP149" s="318"/>
      <c r="CQ149" s="318"/>
      <c r="CR149" s="318"/>
      <c r="CS149" s="318"/>
      <c r="CT149" s="318"/>
      <c r="CU149" s="318"/>
      <c r="CV149" s="318"/>
      <c r="CW149" s="318"/>
      <c r="CX149" s="318"/>
      <c r="CY149" s="318"/>
      <c r="CZ149" s="318"/>
      <c r="DA149" s="318"/>
      <c r="DB149" s="318"/>
      <c r="DC149" s="318"/>
      <c r="DD149" s="318"/>
      <c r="DE149" s="318"/>
      <c r="DF149" s="318"/>
      <c r="DG149" s="318"/>
      <c r="DH149" s="318"/>
      <c r="DI149" s="318"/>
      <c r="DJ149" s="318"/>
      <c r="DK149" s="318"/>
      <c r="DL149" s="318"/>
      <c r="DM149" s="318"/>
      <c r="DN149" s="318"/>
      <c r="DO149" s="318"/>
      <c r="DP149" s="318"/>
      <c r="DQ149" s="318"/>
      <c r="DR149" s="318"/>
      <c r="DS149" s="318"/>
      <c r="DT149" s="318"/>
      <c r="DU149" s="318"/>
      <c r="DV149" s="318"/>
      <c r="DW149" s="318"/>
      <c r="DX149" s="318"/>
      <c r="DY149" s="318"/>
      <c r="DZ149" s="318"/>
      <c r="EA149" s="318"/>
      <c r="EB149" s="318"/>
      <c r="EC149" s="318"/>
      <c r="ED149" s="318"/>
      <c r="EE149" s="318"/>
      <c r="EF149" s="318"/>
      <c r="EG149" s="318"/>
      <c r="EH149" s="318"/>
      <c r="EI149" s="318"/>
      <c r="EJ149" s="318"/>
      <c r="EK149" s="318"/>
      <c r="EL149" s="318"/>
      <c r="EM149" s="318"/>
      <c r="EN149" s="318"/>
      <c r="EO149" s="318"/>
      <c r="EP149" s="318"/>
      <c r="EQ149" s="318"/>
      <c r="ER149" s="318"/>
      <c r="ES149" s="318"/>
      <c r="ET149" s="318"/>
      <c r="EU149" s="318"/>
      <c r="EV149" s="318"/>
      <c r="EW149" s="318"/>
      <c r="EX149" s="318"/>
      <c r="EY149" s="318"/>
      <c r="EZ149" s="318"/>
      <c r="FA149" s="318"/>
      <c r="FB149" s="318"/>
      <c r="FC149" s="318"/>
      <c r="FD149" s="318"/>
      <c r="FE149" s="318"/>
      <c r="FF149" s="318"/>
      <c r="FG149" s="318"/>
      <c r="FH149" s="318"/>
      <c r="FI149" s="318"/>
      <c r="FJ149" s="318"/>
      <c r="FK149" s="318"/>
      <c r="FL149" s="318"/>
      <c r="FM149" s="318"/>
      <c r="FN149" s="318"/>
      <c r="FO149" s="318"/>
      <c r="FP149" s="318"/>
      <c r="FQ149" s="318"/>
      <c r="FR149" s="318"/>
      <c r="FS149" s="318"/>
      <c r="FT149" s="318"/>
      <c r="FU149" s="318"/>
      <c r="FV149" s="318"/>
      <c r="FW149" s="318"/>
      <c r="FX149" s="318"/>
      <c r="FY149" s="318"/>
      <c r="FZ149" s="318"/>
      <c r="GA149" s="318"/>
      <c r="GB149" s="318"/>
      <c r="GC149" s="318"/>
      <c r="GD149" s="318"/>
      <c r="GE149" s="318"/>
      <c r="GF149" s="318"/>
      <c r="GG149" s="318"/>
      <c r="GH149" s="318"/>
      <c r="GI149" s="318"/>
      <c r="GJ149" s="318"/>
      <c r="GK149" s="318"/>
      <c r="GL149" s="318"/>
      <c r="GM149" s="318"/>
      <c r="GN149" s="318"/>
      <c r="GO149" s="318"/>
      <c r="GP149" s="318"/>
      <c r="GQ149" s="318"/>
      <c r="GR149" s="318"/>
      <c r="GS149" s="318"/>
      <c r="GT149" s="318"/>
      <c r="GU149" s="318"/>
      <c r="GV149" s="318"/>
      <c r="GW149" s="318"/>
      <c r="GX149" s="318"/>
      <c r="GY149" s="318"/>
      <c r="GZ149" s="318"/>
      <c r="HA149" s="318"/>
      <c r="HB149" s="318"/>
      <c r="HC149" s="318"/>
      <c r="HD149" s="318"/>
      <c r="HE149" s="318"/>
      <c r="HF149" s="318"/>
      <c r="HG149" s="318"/>
      <c r="HH149" s="318"/>
      <c r="HI149" s="318"/>
      <c r="HJ149" s="318"/>
      <c r="HK149" s="318"/>
      <c r="HL149" s="318"/>
      <c r="HM149" s="318"/>
      <c r="HN149" s="318"/>
      <c r="HO149" s="318"/>
      <c r="HP149" s="318"/>
      <c r="HQ149" s="318"/>
      <c r="HR149" s="318"/>
      <c r="HS149" s="318"/>
      <c r="HT149" s="318"/>
      <c r="HU149" s="318"/>
      <c r="HV149" s="318"/>
      <c r="HW149" s="318"/>
      <c r="HX149" s="318"/>
      <c r="HY149" s="318"/>
      <c r="HZ149" s="318"/>
      <c r="IA149" s="318"/>
      <c r="IB149" s="318"/>
      <c r="IC149" s="318"/>
      <c r="ID149" s="318"/>
      <c r="IE149" s="318"/>
      <c r="IF149" s="318"/>
      <c r="IG149" s="318"/>
      <c r="IH149" s="318"/>
      <c r="II149" s="318"/>
      <c r="IJ149" s="318"/>
      <c r="IK149" s="318"/>
      <c r="IL149" s="318"/>
      <c r="IM149" s="318"/>
      <c r="IN149" s="318"/>
      <c r="IO149" s="318"/>
      <c r="IP149" s="318"/>
      <c r="IQ149" s="318"/>
      <c r="IR149" s="318"/>
      <c r="IS149" s="318"/>
      <c r="IT149" s="318"/>
      <c r="IU149" s="318"/>
      <c r="IV149" s="318"/>
    </row>
    <row r="150" spans="1:256" s="54" customFormat="1" ht="57.75" customHeight="1" x14ac:dyDescent="0.2">
      <c r="A150" s="315" t="s">
        <v>511</v>
      </c>
      <c r="B150" s="351" t="s">
        <v>512</v>
      </c>
      <c r="C150" s="351"/>
      <c r="D150" s="351"/>
      <c r="E150" s="351"/>
      <c r="F150" s="351"/>
      <c r="G150" s="351"/>
      <c r="H150" s="351"/>
      <c r="I150" s="315" t="s">
        <v>262</v>
      </c>
      <c r="J150" s="316" t="s">
        <v>510</v>
      </c>
      <c r="K150" s="317"/>
      <c r="L150" s="317"/>
      <c r="M150" s="317"/>
      <c r="N150" s="317"/>
      <c r="O150" s="317"/>
      <c r="P150" s="317"/>
      <c r="Q150" s="317"/>
      <c r="R150" s="317"/>
      <c r="S150" s="317"/>
      <c r="T150" s="317"/>
      <c r="U150" s="317"/>
      <c r="V150" s="317"/>
      <c r="W150" s="317"/>
      <c r="X150" s="317"/>
      <c r="Y150" s="317"/>
      <c r="Z150" s="317"/>
      <c r="AA150" s="317"/>
      <c r="AB150" s="317"/>
      <c r="AC150" s="317"/>
      <c r="AD150" s="317"/>
      <c r="AE150" s="317"/>
      <c r="AF150" s="317"/>
      <c r="AG150" s="317"/>
      <c r="AH150" s="317"/>
      <c r="AI150" s="318"/>
      <c r="AJ150" s="318"/>
      <c r="AK150" s="318"/>
      <c r="AL150" s="318"/>
      <c r="AM150" s="318"/>
      <c r="AN150" s="318"/>
      <c r="AO150" s="318"/>
      <c r="AP150" s="318"/>
      <c r="AQ150" s="318"/>
      <c r="AR150" s="318"/>
      <c r="AS150" s="318"/>
      <c r="AT150" s="318"/>
      <c r="AU150" s="318"/>
      <c r="AV150" s="318"/>
      <c r="AW150" s="318"/>
      <c r="AX150" s="318"/>
      <c r="AY150" s="318"/>
      <c r="AZ150" s="318"/>
      <c r="BA150" s="318"/>
      <c r="BB150" s="318"/>
      <c r="BC150" s="318"/>
      <c r="BD150" s="318"/>
      <c r="BE150" s="318"/>
      <c r="BF150" s="318"/>
      <c r="BG150" s="318"/>
      <c r="BH150" s="318"/>
      <c r="BI150" s="318"/>
      <c r="BJ150" s="318"/>
      <c r="BK150" s="318"/>
      <c r="BL150" s="318"/>
      <c r="BM150" s="318"/>
      <c r="BN150" s="318"/>
      <c r="BO150" s="318"/>
      <c r="BP150" s="318"/>
      <c r="BQ150" s="318"/>
      <c r="BR150" s="318"/>
      <c r="BS150" s="318"/>
      <c r="BT150" s="318"/>
      <c r="BU150" s="318"/>
      <c r="BV150" s="318"/>
      <c r="BW150" s="318"/>
      <c r="BX150" s="318"/>
      <c r="BY150" s="318"/>
      <c r="BZ150" s="318"/>
      <c r="CA150" s="318"/>
      <c r="CB150" s="318"/>
      <c r="CC150" s="318"/>
      <c r="CD150" s="318"/>
      <c r="CE150" s="318"/>
      <c r="CF150" s="318"/>
      <c r="CG150" s="318"/>
      <c r="CH150" s="318"/>
      <c r="CI150" s="318"/>
      <c r="CJ150" s="318"/>
      <c r="CK150" s="318"/>
      <c r="CL150" s="318"/>
      <c r="CM150" s="318"/>
      <c r="CN150" s="318"/>
      <c r="CO150" s="318"/>
      <c r="CP150" s="318"/>
      <c r="CQ150" s="318"/>
      <c r="CR150" s="318"/>
      <c r="CS150" s="318"/>
      <c r="CT150" s="318"/>
      <c r="CU150" s="318"/>
      <c r="CV150" s="318"/>
      <c r="CW150" s="318"/>
      <c r="CX150" s="318"/>
      <c r="CY150" s="318"/>
      <c r="CZ150" s="318"/>
      <c r="DA150" s="318"/>
      <c r="DB150" s="318"/>
      <c r="DC150" s="318"/>
      <c r="DD150" s="318"/>
      <c r="DE150" s="318"/>
      <c r="DF150" s="318"/>
      <c r="DG150" s="318"/>
      <c r="DH150" s="318"/>
      <c r="DI150" s="318"/>
      <c r="DJ150" s="318"/>
      <c r="DK150" s="318"/>
      <c r="DL150" s="318"/>
      <c r="DM150" s="318"/>
      <c r="DN150" s="318"/>
      <c r="DO150" s="318"/>
      <c r="DP150" s="318"/>
      <c r="DQ150" s="318"/>
      <c r="DR150" s="318"/>
      <c r="DS150" s="318"/>
      <c r="DT150" s="318"/>
      <c r="DU150" s="318"/>
      <c r="DV150" s="318"/>
      <c r="DW150" s="318"/>
      <c r="DX150" s="318"/>
      <c r="DY150" s="318"/>
      <c r="DZ150" s="318"/>
      <c r="EA150" s="318"/>
      <c r="EB150" s="318"/>
      <c r="EC150" s="318"/>
      <c r="ED150" s="318"/>
      <c r="EE150" s="318"/>
      <c r="EF150" s="318"/>
      <c r="EG150" s="318"/>
      <c r="EH150" s="318"/>
      <c r="EI150" s="318"/>
      <c r="EJ150" s="318"/>
      <c r="EK150" s="318"/>
      <c r="EL150" s="318"/>
      <c r="EM150" s="318"/>
      <c r="EN150" s="318"/>
      <c r="EO150" s="318"/>
      <c r="EP150" s="318"/>
      <c r="EQ150" s="318"/>
      <c r="ER150" s="318"/>
      <c r="ES150" s="318"/>
      <c r="ET150" s="318"/>
      <c r="EU150" s="318"/>
      <c r="EV150" s="318"/>
      <c r="EW150" s="318"/>
      <c r="EX150" s="318"/>
      <c r="EY150" s="318"/>
      <c r="EZ150" s="318"/>
      <c r="FA150" s="318"/>
      <c r="FB150" s="318"/>
      <c r="FC150" s="318"/>
      <c r="FD150" s="318"/>
      <c r="FE150" s="318"/>
      <c r="FF150" s="318"/>
      <c r="FG150" s="318"/>
      <c r="FH150" s="318"/>
      <c r="FI150" s="318"/>
      <c r="FJ150" s="318"/>
      <c r="FK150" s="318"/>
      <c r="FL150" s="318"/>
      <c r="FM150" s="318"/>
      <c r="FN150" s="318"/>
      <c r="FO150" s="318"/>
      <c r="FP150" s="318"/>
      <c r="FQ150" s="318"/>
      <c r="FR150" s="318"/>
      <c r="FS150" s="318"/>
      <c r="FT150" s="318"/>
      <c r="FU150" s="318"/>
      <c r="FV150" s="318"/>
      <c r="FW150" s="318"/>
      <c r="FX150" s="318"/>
      <c r="FY150" s="318"/>
      <c r="FZ150" s="318"/>
      <c r="GA150" s="318"/>
      <c r="GB150" s="318"/>
      <c r="GC150" s="318"/>
      <c r="GD150" s="318"/>
      <c r="GE150" s="318"/>
      <c r="GF150" s="318"/>
      <c r="GG150" s="318"/>
      <c r="GH150" s="318"/>
      <c r="GI150" s="318"/>
      <c r="GJ150" s="318"/>
      <c r="GK150" s="318"/>
      <c r="GL150" s="318"/>
      <c r="GM150" s="318"/>
      <c r="GN150" s="318"/>
      <c r="GO150" s="318"/>
      <c r="GP150" s="318"/>
      <c r="GQ150" s="318"/>
      <c r="GR150" s="318"/>
      <c r="GS150" s="318"/>
      <c r="GT150" s="318"/>
      <c r="GU150" s="318"/>
      <c r="GV150" s="318"/>
      <c r="GW150" s="318"/>
      <c r="GX150" s="318"/>
      <c r="GY150" s="318"/>
      <c r="GZ150" s="318"/>
      <c r="HA150" s="318"/>
      <c r="HB150" s="318"/>
      <c r="HC150" s="318"/>
      <c r="HD150" s="318"/>
      <c r="HE150" s="318"/>
      <c r="HF150" s="318"/>
      <c r="HG150" s="318"/>
      <c r="HH150" s="318"/>
      <c r="HI150" s="318"/>
      <c r="HJ150" s="318"/>
      <c r="HK150" s="318"/>
      <c r="HL150" s="318"/>
      <c r="HM150" s="318"/>
      <c r="HN150" s="318"/>
      <c r="HO150" s="318"/>
      <c r="HP150" s="318"/>
      <c r="HQ150" s="318"/>
      <c r="HR150" s="318"/>
      <c r="HS150" s="318"/>
      <c r="HT150" s="318"/>
      <c r="HU150" s="318"/>
      <c r="HV150" s="318"/>
      <c r="HW150" s="318"/>
      <c r="HX150" s="318"/>
      <c r="HY150" s="318"/>
      <c r="HZ150" s="318"/>
      <c r="IA150" s="318"/>
      <c r="IB150" s="318"/>
      <c r="IC150" s="318"/>
      <c r="ID150" s="318"/>
      <c r="IE150" s="318"/>
      <c r="IF150" s="318"/>
      <c r="IG150" s="318"/>
      <c r="IH150" s="318"/>
      <c r="II150" s="318"/>
      <c r="IJ150" s="318"/>
      <c r="IK150" s="318"/>
      <c r="IL150" s="318"/>
      <c r="IM150" s="318"/>
      <c r="IN150" s="318"/>
      <c r="IO150" s="318"/>
      <c r="IP150" s="318"/>
      <c r="IQ150" s="318"/>
      <c r="IR150" s="318"/>
      <c r="IS150" s="318"/>
      <c r="IT150" s="318"/>
      <c r="IU150" s="318"/>
      <c r="IV150" s="318"/>
    </row>
    <row r="151" spans="1:256" s="54" customFormat="1" ht="33.75" x14ac:dyDescent="0.2">
      <c r="A151" s="315" t="s">
        <v>513</v>
      </c>
      <c r="B151" s="351" t="s">
        <v>265</v>
      </c>
      <c r="C151" s="351"/>
      <c r="D151" s="351"/>
      <c r="E151" s="351"/>
      <c r="F151" s="351"/>
      <c r="G151" s="351"/>
      <c r="H151" s="351"/>
      <c r="I151" s="315" t="s">
        <v>262</v>
      </c>
      <c r="J151" s="316" t="s">
        <v>510</v>
      </c>
      <c r="K151" s="317"/>
      <c r="L151" s="317"/>
      <c r="M151" s="317"/>
      <c r="N151" s="317"/>
      <c r="O151" s="317"/>
      <c r="P151" s="317"/>
      <c r="Q151" s="317"/>
      <c r="R151" s="317"/>
      <c r="S151" s="317"/>
      <c r="T151" s="317"/>
      <c r="U151" s="317"/>
      <c r="V151" s="317"/>
      <c r="W151" s="317"/>
      <c r="X151" s="317"/>
      <c r="Y151" s="317"/>
      <c r="Z151" s="317"/>
      <c r="AA151" s="317"/>
      <c r="AB151" s="317"/>
      <c r="AC151" s="317"/>
      <c r="AD151" s="317"/>
      <c r="AE151" s="317"/>
      <c r="AF151" s="317"/>
      <c r="AG151" s="317"/>
      <c r="AH151" s="317"/>
      <c r="AI151" s="318"/>
      <c r="AJ151" s="318"/>
      <c r="AK151" s="318"/>
      <c r="AL151" s="318"/>
      <c r="AM151" s="318"/>
      <c r="AN151" s="318"/>
      <c r="AO151" s="318"/>
      <c r="AP151" s="318"/>
      <c r="AQ151" s="318"/>
      <c r="AR151" s="318"/>
      <c r="AS151" s="318"/>
      <c r="AT151" s="318"/>
      <c r="AU151" s="318"/>
      <c r="AV151" s="318"/>
      <c r="AW151" s="318"/>
      <c r="AX151" s="318"/>
      <c r="AY151" s="318"/>
      <c r="AZ151" s="318"/>
      <c r="BA151" s="318"/>
      <c r="BB151" s="318"/>
      <c r="BC151" s="318"/>
      <c r="BD151" s="318"/>
      <c r="BE151" s="318"/>
      <c r="BF151" s="318"/>
      <c r="BG151" s="318"/>
      <c r="BH151" s="318"/>
      <c r="BI151" s="318"/>
      <c r="BJ151" s="318"/>
      <c r="BK151" s="318"/>
      <c r="BL151" s="318"/>
      <c r="BM151" s="318"/>
      <c r="BN151" s="318"/>
      <c r="BO151" s="318"/>
      <c r="BP151" s="318"/>
      <c r="BQ151" s="318"/>
      <c r="BR151" s="318"/>
      <c r="BS151" s="318"/>
      <c r="BT151" s="318"/>
      <c r="BU151" s="318"/>
      <c r="BV151" s="318"/>
      <c r="BW151" s="318"/>
      <c r="BX151" s="318"/>
      <c r="BY151" s="318"/>
      <c r="BZ151" s="318"/>
      <c r="CA151" s="318"/>
      <c r="CB151" s="318"/>
      <c r="CC151" s="318"/>
      <c r="CD151" s="318"/>
      <c r="CE151" s="318"/>
      <c r="CF151" s="318"/>
      <c r="CG151" s="318"/>
      <c r="CH151" s="318"/>
      <c r="CI151" s="318"/>
      <c r="CJ151" s="318"/>
      <c r="CK151" s="318"/>
      <c r="CL151" s="318"/>
      <c r="CM151" s="318"/>
      <c r="CN151" s="318"/>
      <c r="CO151" s="318"/>
      <c r="CP151" s="318"/>
      <c r="CQ151" s="318"/>
      <c r="CR151" s="318"/>
      <c r="CS151" s="318"/>
      <c r="CT151" s="318"/>
      <c r="CU151" s="318"/>
      <c r="CV151" s="318"/>
      <c r="CW151" s="318"/>
      <c r="CX151" s="318"/>
      <c r="CY151" s="318"/>
      <c r="CZ151" s="318"/>
      <c r="DA151" s="318"/>
      <c r="DB151" s="318"/>
      <c r="DC151" s="318"/>
      <c r="DD151" s="318"/>
      <c r="DE151" s="318"/>
      <c r="DF151" s="318"/>
      <c r="DG151" s="318"/>
      <c r="DH151" s="318"/>
      <c r="DI151" s="318"/>
      <c r="DJ151" s="318"/>
      <c r="DK151" s="318"/>
      <c r="DL151" s="318"/>
      <c r="DM151" s="318"/>
      <c r="DN151" s="318"/>
      <c r="DO151" s="318"/>
      <c r="DP151" s="318"/>
      <c r="DQ151" s="318"/>
      <c r="DR151" s="318"/>
      <c r="DS151" s="318"/>
      <c r="DT151" s="318"/>
      <c r="DU151" s="318"/>
      <c r="DV151" s="318"/>
      <c r="DW151" s="318"/>
      <c r="DX151" s="318"/>
      <c r="DY151" s="318"/>
      <c r="DZ151" s="318"/>
      <c r="EA151" s="318"/>
      <c r="EB151" s="318"/>
      <c r="EC151" s="318"/>
      <c r="ED151" s="318"/>
      <c r="EE151" s="318"/>
      <c r="EF151" s="318"/>
      <c r="EG151" s="318"/>
      <c r="EH151" s="318"/>
      <c r="EI151" s="318"/>
      <c r="EJ151" s="318"/>
      <c r="EK151" s="318"/>
      <c r="EL151" s="318"/>
      <c r="EM151" s="318"/>
      <c r="EN151" s="318"/>
      <c r="EO151" s="318"/>
      <c r="EP151" s="318"/>
      <c r="EQ151" s="318"/>
      <c r="ER151" s="318"/>
      <c r="ES151" s="318"/>
      <c r="ET151" s="318"/>
      <c r="EU151" s="318"/>
      <c r="EV151" s="318"/>
      <c r="EW151" s="318"/>
      <c r="EX151" s="318"/>
      <c r="EY151" s="318"/>
      <c r="EZ151" s="318"/>
      <c r="FA151" s="318"/>
      <c r="FB151" s="318"/>
      <c r="FC151" s="318"/>
      <c r="FD151" s="318"/>
      <c r="FE151" s="318"/>
      <c r="FF151" s="318"/>
      <c r="FG151" s="318"/>
      <c r="FH151" s="318"/>
      <c r="FI151" s="318"/>
      <c r="FJ151" s="318"/>
      <c r="FK151" s="318"/>
      <c r="FL151" s="318"/>
      <c r="FM151" s="318"/>
      <c r="FN151" s="318"/>
      <c r="FO151" s="318"/>
      <c r="FP151" s="318"/>
      <c r="FQ151" s="318"/>
      <c r="FR151" s="318"/>
      <c r="FS151" s="318"/>
      <c r="FT151" s="318"/>
      <c r="FU151" s="318"/>
      <c r="FV151" s="318"/>
      <c r="FW151" s="318"/>
      <c r="FX151" s="318"/>
      <c r="FY151" s="318"/>
      <c r="FZ151" s="318"/>
      <c r="GA151" s="318"/>
      <c r="GB151" s="318"/>
      <c r="GC151" s="318"/>
      <c r="GD151" s="318"/>
      <c r="GE151" s="318"/>
      <c r="GF151" s="318"/>
      <c r="GG151" s="318"/>
      <c r="GH151" s="318"/>
      <c r="GI151" s="318"/>
      <c r="GJ151" s="318"/>
      <c r="GK151" s="318"/>
      <c r="GL151" s="318"/>
      <c r="GM151" s="318"/>
      <c r="GN151" s="318"/>
      <c r="GO151" s="318"/>
      <c r="GP151" s="318"/>
      <c r="GQ151" s="318"/>
      <c r="GR151" s="318"/>
      <c r="GS151" s="318"/>
      <c r="GT151" s="318"/>
      <c r="GU151" s="318"/>
      <c r="GV151" s="318"/>
      <c r="GW151" s="318"/>
      <c r="GX151" s="318"/>
      <c r="GY151" s="318"/>
      <c r="GZ151" s="318"/>
      <c r="HA151" s="318"/>
      <c r="HB151" s="318"/>
      <c r="HC151" s="318"/>
      <c r="HD151" s="318"/>
      <c r="HE151" s="318"/>
      <c r="HF151" s="318"/>
      <c r="HG151" s="318"/>
      <c r="HH151" s="318"/>
      <c r="HI151" s="318"/>
      <c r="HJ151" s="318"/>
      <c r="HK151" s="318"/>
      <c r="HL151" s="318"/>
      <c r="HM151" s="318"/>
      <c r="HN151" s="318"/>
      <c r="HO151" s="318"/>
      <c r="HP151" s="318"/>
      <c r="HQ151" s="318"/>
      <c r="HR151" s="318"/>
      <c r="HS151" s="318"/>
      <c r="HT151" s="318"/>
      <c r="HU151" s="318"/>
      <c r="HV151" s="318"/>
      <c r="HW151" s="318"/>
      <c r="HX151" s="318"/>
      <c r="HY151" s="318"/>
      <c r="HZ151" s="318"/>
      <c r="IA151" s="318"/>
      <c r="IB151" s="318"/>
      <c r="IC151" s="318"/>
      <c r="ID151" s="318"/>
      <c r="IE151" s="318"/>
      <c r="IF151" s="318"/>
      <c r="IG151" s="318"/>
      <c r="IH151" s="318"/>
      <c r="II151" s="318"/>
      <c r="IJ151" s="318"/>
      <c r="IK151" s="318"/>
      <c r="IL151" s="318"/>
      <c r="IM151" s="318"/>
      <c r="IN151" s="318"/>
      <c r="IO151" s="318"/>
      <c r="IP151" s="318"/>
    </row>
    <row r="152" spans="1:256" s="54" customFormat="1" x14ac:dyDescent="0.2">
      <c r="A152" s="315" t="s">
        <v>514</v>
      </c>
      <c r="B152" s="360" t="s">
        <v>515</v>
      </c>
      <c r="C152" s="361"/>
      <c r="D152" s="361"/>
      <c r="E152" s="361"/>
      <c r="F152" s="361"/>
      <c r="G152" s="361"/>
      <c r="H152" s="362"/>
      <c r="I152" s="319" t="s">
        <v>29</v>
      </c>
      <c r="J152" s="316" t="s">
        <v>510</v>
      </c>
      <c r="K152" s="317"/>
      <c r="L152" s="317"/>
      <c r="M152" s="317"/>
      <c r="N152" s="317"/>
      <c r="O152" s="317"/>
      <c r="P152" s="317"/>
      <c r="Q152" s="317"/>
      <c r="R152" s="317"/>
      <c r="S152" s="317"/>
      <c r="T152" s="317"/>
      <c r="U152" s="317"/>
      <c r="V152" s="317"/>
      <c r="W152" s="317"/>
      <c r="X152" s="317"/>
      <c r="Y152" s="317"/>
      <c r="Z152" s="317"/>
      <c r="AA152" s="317"/>
      <c r="AB152" s="317"/>
      <c r="AC152" s="317"/>
      <c r="AD152" s="317"/>
      <c r="AE152" s="317"/>
      <c r="AF152" s="317"/>
      <c r="AG152" s="317"/>
      <c r="AH152" s="317"/>
      <c r="AI152" s="318"/>
      <c r="AJ152" s="318"/>
      <c r="AK152" s="318"/>
      <c r="AL152" s="318"/>
      <c r="AM152" s="318"/>
      <c r="AN152" s="318"/>
      <c r="AO152" s="318"/>
      <c r="AP152" s="318"/>
      <c r="AQ152" s="318"/>
      <c r="AR152" s="318"/>
      <c r="AS152" s="318"/>
      <c r="AT152" s="318"/>
      <c r="AU152" s="318"/>
      <c r="AV152" s="318"/>
      <c r="AW152" s="318"/>
      <c r="AX152" s="318"/>
      <c r="AY152" s="318"/>
      <c r="AZ152" s="318"/>
      <c r="BA152" s="318"/>
      <c r="BB152" s="318"/>
      <c r="BC152" s="318"/>
      <c r="BD152" s="318"/>
      <c r="BE152" s="318"/>
      <c r="BF152" s="318"/>
      <c r="BG152" s="318"/>
      <c r="BH152" s="318"/>
      <c r="BI152" s="318"/>
      <c r="BJ152" s="318"/>
      <c r="BK152" s="318"/>
      <c r="BL152" s="318"/>
      <c r="BM152" s="318"/>
      <c r="BN152" s="318"/>
      <c r="BO152" s="318"/>
      <c r="BP152" s="318"/>
      <c r="BQ152" s="318"/>
      <c r="BR152" s="318"/>
      <c r="BS152" s="318"/>
      <c r="BT152" s="318"/>
      <c r="BU152" s="318"/>
      <c r="BV152" s="318"/>
      <c r="BW152" s="318"/>
      <c r="BX152" s="318"/>
      <c r="BY152" s="318"/>
      <c r="BZ152" s="318"/>
      <c r="CA152" s="318"/>
      <c r="CB152" s="318"/>
      <c r="CC152" s="318"/>
      <c r="CD152" s="318"/>
      <c r="CE152" s="318"/>
      <c r="CF152" s="318"/>
      <c r="CG152" s="318"/>
      <c r="CH152" s="318"/>
      <c r="CI152" s="318"/>
      <c r="CJ152" s="318"/>
      <c r="CK152" s="318"/>
      <c r="CL152" s="318"/>
      <c r="CM152" s="318"/>
      <c r="CN152" s="318"/>
      <c r="CO152" s="318"/>
      <c r="CP152" s="318"/>
      <c r="CQ152" s="318"/>
      <c r="CR152" s="318"/>
      <c r="CS152" s="318"/>
      <c r="CT152" s="318"/>
      <c r="CU152" s="318"/>
      <c r="CV152" s="318"/>
      <c r="CW152" s="318"/>
      <c r="CX152" s="318"/>
      <c r="CY152" s="318"/>
      <c r="CZ152" s="318"/>
      <c r="DA152" s="318"/>
      <c r="DB152" s="318"/>
      <c r="DC152" s="318"/>
      <c r="DD152" s="318"/>
      <c r="DE152" s="318"/>
      <c r="DF152" s="318"/>
      <c r="DG152" s="318"/>
      <c r="DH152" s="318"/>
      <c r="DI152" s="318"/>
      <c r="DJ152" s="318"/>
      <c r="DK152" s="318"/>
      <c r="DL152" s="318"/>
      <c r="DM152" s="318"/>
      <c r="DN152" s="318"/>
      <c r="DO152" s="318"/>
      <c r="DP152" s="318"/>
      <c r="DQ152" s="318"/>
      <c r="DR152" s="318"/>
      <c r="DS152" s="318"/>
      <c r="DT152" s="318"/>
      <c r="DU152" s="318"/>
      <c r="DV152" s="318"/>
      <c r="DW152" s="318"/>
      <c r="DX152" s="318"/>
      <c r="DY152" s="318"/>
      <c r="DZ152" s="318"/>
      <c r="EA152" s="318"/>
      <c r="EB152" s="318"/>
      <c r="EC152" s="318"/>
      <c r="ED152" s="318"/>
      <c r="EE152" s="318"/>
      <c r="EF152" s="318"/>
      <c r="EG152" s="318"/>
      <c r="EH152" s="318"/>
      <c r="EI152" s="318"/>
      <c r="EJ152" s="318"/>
      <c r="EK152" s="318"/>
      <c r="EL152" s="318"/>
      <c r="EM152" s="318"/>
      <c r="EN152" s="318"/>
      <c r="EO152" s="318"/>
      <c r="EP152" s="318"/>
      <c r="EQ152" s="318"/>
      <c r="ER152" s="318"/>
      <c r="ES152" s="318"/>
      <c r="ET152" s="318"/>
      <c r="EU152" s="318"/>
      <c r="EV152" s="318"/>
      <c r="EW152" s="318"/>
      <c r="EX152" s="318"/>
      <c r="EY152" s="318"/>
      <c r="EZ152" s="318"/>
      <c r="FA152" s="318"/>
      <c r="FB152" s="318"/>
      <c r="FC152" s="318"/>
      <c r="FD152" s="318"/>
      <c r="FE152" s="318"/>
      <c r="FF152" s="318"/>
      <c r="FG152" s="318"/>
      <c r="FH152" s="318"/>
      <c r="FI152" s="318"/>
      <c r="FJ152" s="318"/>
      <c r="FK152" s="318"/>
      <c r="FL152" s="318"/>
      <c r="FM152" s="318"/>
      <c r="FN152" s="318"/>
      <c r="FO152" s="318"/>
      <c r="FP152" s="318"/>
      <c r="FQ152" s="318"/>
      <c r="FR152" s="318"/>
      <c r="FS152" s="318"/>
      <c r="FT152" s="318"/>
      <c r="FU152" s="318"/>
      <c r="FV152" s="318"/>
      <c r="FW152" s="318"/>
      <c r="FX152" s="318"/>
      <c r="FY152" s="318"/>
      <c r="FZ152" s="318"/>
      <c r="GA152" s="318"/>
      <c r="GB152" s="318"/>
      <c r="GC152" s="318"/>
      <c r="GD152" s="318"/>
      <c r="GE152" s="318"/>
      <c r="GF152" s="318"/>
      <c r="GG152" s="318"/>
      <c r="GH152" s="318"/>
      <c r="GI152" s="318"/>
      <c r="GJ152" s="318"/>
      <c r="GK152" s="318"/>
      <c r="GL152" s="318"/>
      <c r="GM152" s="318"/>
      <c r="GN152" s="318"/>
      <c r="GO152" s="318"/>
      <c r="GP152" s="318"/>
      <c r="GQ152" s="318"/>
      <c r="GR152" s="318"/>
      <c r="GS152" s="318"/>
      <c r="GT152" s="318"/>
      <c r="GU152" s="318"/>
      <c r="GV152" s="318"/>
      <c r="GW152" s="318"/>
      <c r="GX152" s="318"/>
      <c r="GY152" s="318"/>
      <c r="GZ152" s="318"/>
      <c r="HA152" s="318"/>
      <c r="HB152" s="318"/>
      <c r="HC152" s="318"/>
      <c r="HD152" s="318"/>
      <c r="HE152" s="318"/>
      <c r="HF152" s="318"/>
      <c r="HG152" s="318"/>
      <c r="HH152" s="318"/>
      <c r="HI152" s="318"/>
      <c r="HJ152" s="318"/>
      <c r="HK152" s="318"/>
      <c r="HL152" s="318"/>
      <c r="HM152" s="318"/>
      <c r="HN152" s="318"/>
      <c r="HO152" s="318"/>
      <c r="HP152" s="318"/>
      <c r="HQ152" s="318"/>
      <c r="HR152" s="318"/>
      <c r="HS152" s="318"/>
      <c r="HT152" s="318"/>
      <c r="HU152" s="318"/>
      <c r="HV152" s="318"/>
      <c r="HW152" s="318"/>
      <c r="HX152" s="318"/>
      <c r="HY152" s="318"/>
      <c r="HZ152" s="318"/>
      <c r="IA152" s="318"/>
      <c r="IB152" s="318"/>
      <c r="IC152" s="318"/>
      <c r="ID152" s="318"/>
      <c r="IE152" s="318"/>
      <c r="IF152" s="318"/>
      <c r="IG152" s="318"/>
      <c r="IH152" s="318"/>
      <c r="II152" s="318"/>
      <c r="IJ152" s="318"/>
      <c r="IK152" s="318"/>
      <c r="IL152" s="318"/>
      <c r="IM152" s="318"/>
      <c r="IN152" s="318"/>
      <c r="IO152" s="318"/>
      <c r="IP152" s="318"/>
    </row>
    <row r="153" spans="1:256" s="54" customFormat="1" ht="22.5" x14ac:dyDescent="0.2">
      <c r="A153" s="315" t="s">
        <v>264</v>
      </c>
      <c r="B153" s="351" t="s">
        <v>263</v>
      </c>
      <c r="C153" s="351"/>
      <c r="D153" s="351"/>
      <c r="E153" s="351"/>
      <c r="F153" s="351"/>
      <c r="G153" s="351"/>
      <c r="H153" s="351"/>
      <c r="I153" s="315" t="s">
        <v>248</v>
      </c>
      <c r="J153" s="316" t="s">
        <v>510</v>
      </c>
      <c r="K153" s="317"/>
      <c r="L153" s="317"/>
      <c r="M153" s="317"/>
      <c r="N153" s="317"/>
      <c r="O153" s="317"/>
      <c r="P153" s="317"/>
      <c r="Q153" s="317"/>
      <c r="R153" s="317"/>
      <c r="S153" s="317"/>
      <c r="T153" s="317"/>
      <c r="U153" s="317"/>
      <c r="V153" s="317"/>
      <c r="W153" s="317"/>
      <c r="X153" s="317"/>
      <c r="Y153" s="317"/>
      <c r="Z153" s="317"/>
      <c r="AA153" s="317"/>
      <c r="AB153" s="317"/>
      <c r="AC153" s="317"/>
      <c r="AD153" s="317"/>
      <c r="AE153" s="317"/>
      <c r="AF153" s="317"/>
      <c r="AG153" s="317"/>
      <c r="AH153" s="317"/>
      <c r="AI153" s="318"/>
      <c r="AJ153" s="318"/>
      <c r="AK153" s="318"/>
      <c r="AL153" s="318"/>
      <c r="AM153" s="318"/>
      <c r="AN153" s="318"/>
      <c r="AO153" s="318"/>
      <c r="AP153" s="318"/>
      <c r="AQ153" s="318"/>
      <c r="AR153" s="318"/>
      <c r="AS153" s="318"/>
      <c r="AT153" s="318"/>
      <c r="AU153" s="318"/>
      <c r="AV153" s="318"/>
      <c r="AW153" s="318"/>
      <c r="AX153" s="318"/>
      <c r="AY153" s="318"/>
      <c r="AZ153" s="318"/>
      <c r="BA153" s="318"/>
      <c r="BB153" s="318"/>
      <c r="BC153" s="318"/>
      <c r="BD153" s="318"/>
      <c r="BE153" s="318"/>
      <c r="BF153" s="318"/>
      <c r="BG153" s="318"/>
      <c r="BH153" s="318"/>
      <c r="BI153" s="318"/>
      <c r="BJ153" s="318"/>
      <c r="BK153" s="318"/>
      <c r="BL153" s="318"/>
      <c r="BM153" s="318"/>
      <c r="BN153" s="318"/>
      <c r="BO153" s="318"/>
      <c r="BP153" s="318"/>
      <c r="BQ153" s="318"/>
      <c r="BR153" s="318"/>
      <c r="BS153" s="318"/>
      <c r="BT153" s="318"/>
      <c r="BU153" s="318"/>
      <c r="BV153" s="318"/>
      <c r="BW153" s="318"/>
      <c r="BX153" s="318"/>
      <c r="BY153" s="318"/>
      <c r="BZ153" s="318"/>
      <c r="CA153" s="318"/>
      <c r="CB153" s="318"/>
      <c r="CC153" s="318"/>
      <c r="CD153" s="318"/>
      <c r="CE153" s="318"/>
      <c r="CF153" s="318"/>
      <c r="CG153" s="318"/>
      <c r="CH153" s="318"/>
      <c r="CI153" s="318"/>
      <c r="CJ153" s="318"/>
      <c r="CK153" s="318"/>
      <c r="CL153" s="318"/>
      <c r="CM153" s="318"/>
      <c r="CN153" s="318"/>
      <c r="CO153" s="318"/>
      <c r="CP153" s="318"/>
      <c r="CQ153" s="318"/>
      <c r="CR153" s="318"/>
      <c r="CS153" s="318"/>
      <c r="CT153" s="318"/>
      <c r="CU153" s="318"/>
      <c r="CV153" s="318"/>
      <c r="CW153" s="318"/>
      <c r="CX153" s="318"/>
      <c r="CY153" s="318"/>
      <c r="CZ153" s="318"/>
      <c r="DA153" s="318"/>
      <c r="DB153" s="318"/>
      <c r="DC153" s="318"/>
      <c r="DD153" s="318"/>
      <c r="DE153" s="318"/>
      <c r="DF153" s="318"/>
      <c r="DG153" s="318"/>
      <c r="DH153" s="318"/>
      <c r="DI153" s="318"/>
      <c r="DJ153" s="318"/>
      <c r="DK153" s="318"/>
      <c r="DL153" s="318"/>
      <c r="DM153" s="318"/>
      <c r="DN153" s="318"/>
      <c r="DO153" s="318"/>
      <c r="DP153" s="318"/>
      <c r="DQ153" s="318"/>
      <c r="DR153" s="318"/>
      <c r="DS153" s="318"/>
      <c r="DT153" s="318"/>
      <c r="DU153" s="318"/>
      <c r="DV153" s="318"/>
      <c r="DW153" s="318"/>
      <c r="DX153" s="318"/>
      <c r="DY153" s="318"/>
      <c r="DZ153" s="318"/>
      <c r="EA153" s="318"/>
      <c r="EB153" s="318"/>
      <c r="EC153" s="318"/>
      <c r="ED153" s="318"/>
      <c r="EE153" s="318"/>
      <c r="EF153" s="318"/>
      <c r="EG153" s="318"/>
      <c r="EH153" s="318"/>
      <c r="EI153" s="318"/>
      <c r="EJ153" s="318"/>
      <c r="EK153" s="318"/>
      <c r="EL153" s="318"/>
      <c r="EM153" s="318"/>
      <c r="EN153" s="318"/>
      <c r="EO153" s="318"/>
      <c r="EP153" s="318"/>
      <c r="EQ153" s="318"/>
      <c r="ER153" s="318"/>
      <c r="ES153" s="318"/>
      <c r="ET153" s="318"/>
      <c r="EU153" s="318"/>
      <c r="EV153" s="318"/>
      <c r="EW153" s="318"/>
      <c r="EX153" s="318"/>
      <c r="EY153" s="318"/>
      <c r="EZ153" s="318"/>
      <c r="FA153" s="318"/>
      <c r="FB153" s="318"/>
      <c r="FC153" s="318"/>
      <c r="FD153" s="318"/>
      <c r="FE153" s="318"/>
      <c r="FF153" s="318"/>
      <c r="FG153" s="318"/>
      <c r="FH153" s="318"/>
      <c r="FI153" s="318"/>
      <c r="FJ153" s="318"/>
      <c r="FK153" s="318"/>
      <c r="FL153" s="318"/>
      <c r="FM153" s="318"/>
      <c r="FN153" s="318"/>
      <c r="FO153" s="318"/>
      <c r="FP153" s="318"/>
      <c r="FQ153" s="318"/>
      <c r="FR153" s="318"/>
      <c r="FS153" s="318"/>
      <c r="FT153" s="318"/>
      <c r="FU153" s="318"/>
      <c r="FV153" s="318"/>
      <c r="FW153" s="318"/>
      <c r="FX153" s="318"/>
      <c r="FY153" s="318"/>
      <c r="FZ153" s="318"/>
      <c r="GA153" s="318"/>
      <c r="GB153" s="318"/>
      <c r="GC153" s="318"/>
      <c r="GD153" s="318"/>
      <c r="GE153" s="318"/>
      <c r="GF153" s="318"/>
      <c r="GG153" s="318"/>
      <c r="GH153" s="318"/>
      <c r="GI153" s="318"/>
      <c r="GJ153" s="318"/>
      <c r="GK153" s="318"/>
      <c r="GL153" s="318"/>
      <c r="GM153" s="318"/>
      <c r="GN153" s="318"/>
      <c r="GO153" s="318"/>
      <c r="GP153" s="318"/>
      <c r="GQ153" s="318"/>
      <c r="GR153" s="318"/>
      <c r="GS153" s="318"/>
      <c r="GT153" s="318"/>
      <c r="GU153" s="318"/>
      <c r="GV153" s="318"/>
      <c r="GW153" s="318"/>
      <c r="GX153" s="318"/>
      <c r="GY153" s="318"/>
      <c r="GZ153" s="318"/>
      <c r="HA153" s="318"/>
      <c r="HB153" s="318"/>
      <c r="HC153" s="318"/>
      <c r="HD153" s="318"/>
      <c r="HE153" s="318"/>
      <c r="HF153" s="318"/>
      <c r="HG153" s="318"/>
      <c r="HH153" s="318"/>
      <c r="HI153" s="318"/>
      <c r="HJ153" s="318"/>
      <c r="HK153" s="318"/>
      <c r="HL153" s="318"/>
      <c r="HM153" s="318"/>
      <c r="HN153" s="318"/>
      <c r="HO153" s="318"/>
      <c r="HP153" s="318"/>
      <c r="HQ153" s="318"/>
      <c r="HR153" s="318"/>
      <c r="HS153" s="318"/>
      <c r="HT153" s="318"/>
      <c r="HU153" s="318"/>
      <c r="HV153" s="318"/>
      <c r="HW153" s="318"/>
      <c r="HX153" s="318"/>
      <c r="HY153" s="318"/>
      <c r="HZ153" s="318"/>
      <c r="IA153" s="318"/>
      <c r="IB153" s="318"/>
      <c r="IC153" s="318"/>
      <c r="ID153" s="318"/>
      <c r="IE153" s="318"/>
      <c r="IF153" s="318"/>
      <c r="IG153" s="318"/>
      <c r="IH153" s="318"/>
      <c r="II153" s="318"/>
      <c r="IJ153" s="318"/>
      <c r="IK153" s="318"/>
      <c r="IL153" s="318"/>
      <c r="IM153" s="318"/>
      <c r="IN153" s="318"/>
      <c r="IO153" s="318"/>
      <c r="IP153" s="318"/>
    </row>
    <row r="154" spans="1:256" s="54" customFormat="1" ht="22.5" x14ac:dyDescent="0.2">
      <c r="A154" s="315" t="s">
        <v>516</v>
      </c>
      <c r="B154" s="350" t="s">
        <v>517</v>
      </c>
      <c r="C154" s="351"/>
      <c r="D154" s="351"/>
      <c r="E154" s="351"/>
      <c r="F154" s="351"/>
      <c r="G154" s="351"/>
      <c r="H154" s="351"/>
      <c r="I154" s="315" t="s">
        <v>30</v>
      </c>
      <c r="J154" s="316" t="s">
        <v>518</v>
      </c>
      <c r="K154" s="317"/>
      <c r="L154" s="317"/>
      <c r="M154" s="317"/>
      <c r="N154" s="317"/>
      <c r="O154" s="317"/>
      <c r="P154" s="317"/>
      <c r="Q154" s="317"/>
      <c r="R154" s="317"/>
      <c r="S154" s="317"/>
      <c r="T154" s="317"/>
      <c r="U154" s="317"/>
      <c r="V154" s="317"/>
      <c r="W154" s="317"/>
      <c r="X154" s="317"/>
      <c r="Y154" s="317"/>
      <c r="Z154" s="317"/>
      <c r="AA154" s="317"/>
      <c r="AB154" s="317"/>
      <c r="AC154" s="317"/>
      <c r="AD154" s="317"/>
      <c r="AE154" s="317"/>
      <c r="AF154" s="317"/>
      <c r="AG154" s="317"/>
      <c r="AH154" s="317"/>
      <c r="AI154" s="318"/>
      <c r="AJ154" s="318"/>
      <c r="AK154" s="318"/>
      <c r="AL154" s="318"/>
      <c r="AM154" s="318"/>
      <c r="AN154" s="318"/>
      <c r="AO154" s="318"/>
      <c r="AP154" s="318"/>
      <c r="AQ154" s="318"/>
      <c r="AR154" s="318"/>
      <c r="AS154" s="318"/>
      <c r="AT154" s="318"/>
      <c r="AU154" s="318"/>
      <c r="AV154" s="318"/>
      <c r="AW154" s="318"/>
      <c r="AX154" s="318"/>
      <c r="AY154" s="318"/>
      <c r="AZ154" s="318"/>
      <c r="BA154" s="318"/>
      <c r="BB154" s="318"/>
      <c r="BC154" s="318"/>
      <c r="BD154" s="318"/>
      <c r="BE154" s="318"/>
      <c r="BF154" s="318"/>
      <c r="BG154" s="318"/>
      <c r="BH154" s="318"/>
      <c r="BI154" s="318"/>
      <c r="BJ154" s="318"/>
      <c r="BK154" s="318"/>
      <c r="BL154" s="318"/>
      <c r="BM154" s="318"/>
      <c r="BN154" s="318"/>
      <c r="BO154" s="318"/>
      <c r="BP154" s="318"/>
      <c r="BQ154" s="318"/>
      <c r="BR154" s="318"/>
      <c r="BS154" s="318"/>
      <c r="BT154" s="318"/>
      <c r="BU154" s="318"/>
      <c r="BV154" s="318"/>
      <c r="BW154" s="318"/>
      <c r="BX154" s="318"/>
      <c r="BY154" s="318"/>
      <c r="BZ154" s="318"/>
      <c r="CA154" s="318"/>
      <c r="CB154" s="318"/>
      <c r="CC154" s="318"/>
      <c r="CD154" s="318"/>
      <c r="CE154" s="318"/>
      <c r="CF154" s="318"/>
      <c r="CG154" s="318"/>
      <c r="CH154" s="318"/>
      <c r="CI154" s="318"/>
      <c r="CJ154" s="318"/>
      <c r="CK154" s="318"/>
      <c r="CL154" s="318"/>
      <c r="CM154" s="318"/>
      <c r="CN154" s="318"/>
      <c r="CO154" s="318"/>
      <c r="CP154" s="318"/>
      <c r="CQ154" s="318"/>
      <c r="CR154" s="318"/>
      <c r="CS154" s="318"/>
      <c r="CT154" s="318"/>
      <c r="CU154" s="318"/>
      <c r="CV154" s="318"/>
      <c r="CW154" s="318"/>
      <c r="CX154" s="318"/>
      <c r="CY154" s="318"/>
      <c r="CZ154" s="318"/>
      <c r="DA154" s="318"/>
      <c r="DB154" s="318"/>
      <c r="DC154" s="318"/>
      <c r="DD154" s="318"/>
      <c r="DE154" s="318"/>
      <c r="DF154" s="318"/>
      <c r="DG154" s="318"/>
      <c r="DH154" s="318"/>
      <c r="DI154" s="318"/>
      <c r="DJ154" s="318"/>
      <c r="DK154" s="318"/>
      <c r="DL154" s="318"/>
      <c r="DM154" s="318"/>
      <c r="DN154" s="318"/>
      <c r="DO154" s="318"/>
      <c r="DP154" s="318"/>
      <c r="DQ154" s="318"/>
      <c r="DR154" s="318"/>
      <c r="DS154" s="318"/>
      <c r="DT154" s="318"/>
      <c r="DU154" s="318"/>
      <c r="DV154" s="318"/>
      <c r="DW154" s="318"/>
      <c r="DX154" s="318"/>
      <c r="DY154" s="318"/>
      <c r="DZ154" s="318"/>
      <c r="EA154" s="318"/>
      <c r="EB154" s="318"/>
      <c r="EC154" s="318"/>
      <c r="ED154" s="318"/>
      <c r="EE154" s="318"/>
      <c r="EF154" s="318"/>
      <c r="EG154" s="318"/>
      <c r="EH154" s="318"/>
      <c r="EI154" s="318"/>
      <c r="EJ154" s="318"/>
      <c r="EK154" s="318"/>
      <c r="EL154" s="318"/>
      <c r="EM154" s="318"/>
      <c r="EN154" s="318"/>
      <c r="EO154" s="318"/>
      <c r="EP154" s="318"/>
      <c r="EQ154" s="318"/>
      <c r="ER154" s="318"/>
      <c r="ES154" s="318"/>
      <c r="ET154" s="318"/>
      <c r="EU154" s="318"/>
      <c r="EV154" s="318"/>
      <c r="EW154" s="318"/>
      <c r="EX154" s="318"/>
      <c r="EY154" s="318"/>
      <c r="EZ154" s="318"/>
      <c r="FA154" s="318"/>
      <c r="FB154" s="318"/>
      <c r="FC154" s="318"/>
      <c r="FD154" s="318"/>
      <c r="FE154" s="318"/>
      <c r="FF154" s="318"/>
      <c r="FG154" s="318"/>
      <c r="FH154" s="318"/>
      <c r="FI154" s="318"/>
      <c r="FJ154" s="318"/>
      <c r="FK154" s="318"/>
      <c r="FL154" s="318"/>
      <c r="FM154" s="318"/>
      <c r="FN154" s="318"/>
      <c r="FO154" s="318"/>
      <c r="FP154" s="318"/>
      <c r="FQ154" s="318"/>
      <c r="FR154" s="318"/>
      <c r="FS154" s="318"/>
      <c r="FT154" s="318"/>
      <c r="FU154" s="318"/>
      <c r="FV154" s="318"/>
      <c r="FW154" s="318"/>
      <c r="FX154" s="318"/>
      <c r="FY154" s="318"/>
      <c r="FZ154" s="318"/>
      <c r="GA154" s="318"/>
      <c r="GB154" s="318"/>
      <c r="GC154" s="318"/>
      <c r="GD154" s="318"/>
      <c r="GE154" s="318"/>
      <c r="GF154" s="318"/>
      <c r="GG154" s="318"/>
      <c r="GH154" s="318"/>
      <c r="GI154" s="318"/>
      <c r="GJ154" s="318"/>
      <c r="GK154" s="318"/>
      <c r="GL154" s="318"/>
      <c r="GM154" s="318"/>
      <c r="GN154" s="318"/>
      <c r="GO154" s="318"/>
      <c r="GP154" s="318"/>
      <c r="GQ154" s="318"/>
      <c r="GR154" s="318"/>
      <c r="GS154" s="318"/>
      <c r="GT154" s="318"/>
      <c r="GU154" s="318"/>
      <c r="GV154" s="318"/>
      <c r="GW154" s="318"/>
      <c r="GX154" s="318"/>
      <c r="GY154" s="318"/>
      <c r="GZ154" s="318"/>
      <c r="HA154" s="318"/>
      <c r="HB154" s="318"/>
      <c r="HC154" s="318"/>
      <c r="HD154" s="318"/>
      <c r="HE154" s="318"/>
      <c r="HF154" s="318"/>
      <c r="HG154" s="318"/>
      <c r="HH154" s="318"/>
      <c r="HI154" s="318"/>
      <c r="HJ154" s="318"/>
      <c r="HK154" s="318"/>
      <c r="HL154" s="318"/>
      <c r="HM154" s="318"/>
      <c r="HN154" s="318"/>
      <c r="HO154" s="318"/>
      <c r="HP154" s="318"/>
      <c r="HQ154" s="318"/>
      <c r="HR154" s="318"/>
      <c r="HS154" s="318"/>
      <c r="HT154" s="318"/>
      <c r="HU154" s="318"/>
      <c r="HV154" s="318"/>
      <c r="HW154" s="318"/>
      <c r="HX154" s="318"/>
      <c r="HY154" s="318"/>
      <c r="HZ154" s="318"/>
      <c r="IA154" s="318"/>
      <c r="IB154" s="318"/>
      <c r="IC154" s="318"/>
      <c r="ID154" s="318"/>
      <c r="IE154" s="318"/>
      <c r="IF154" s="318"/>
      <c r="IG154" s="318"/>
      <c r="IH154" s="318"/>
      <c r="II154" s="318"/>
      <c r="IJ154" s="318"/>
      <c r="IK154" s="318"/>
      <c r="IL154" s="318"/>
      <c r="IM154" s="318"/>
      <c r="IN154" s="318"/>
      <c r="IO154" s="318"/>
      <c r="IP154" s="318"/>
    </row>
    <row r="155" spans="1:256" s="54" customFormat="1" x14ac:dyDescent="0.2">
      <c r="A155" s="315" t="s">
        <v>519</v>
      </c>
      <c r="B155" s="350" t="s">
        <v>520</v>
      </c>
      <c r="C155" s="351"/>
      <c r="D155" s="351"/>
      <c r="E155" s="351"/>
      <c r="F155" s="351"/>
      <c r="G155" s="351"/>
      <c r="H155" s="351"/>
      <c r="I155" s="315" t="s">
        <v>29</v>
      </c>
      <c r="J155" s="316" t="s">
        <v>518</v>
      </c>
      <c r="K155" s="317"/>
      <c r="L155" s="317"/>
      <c r="M155" s="317"/>
      <c r="N155" s="317"/>
      <c r="O155" s="317"/>
      <c r="P155" s="317"/>
      <c r="Q155" s="317"/>
      <c r="R155" s="317"/>
      <c r="S155" s="317"/>
      <c r="T155" s="317"/>
      <c r="U155" s="317"/>
      <c r="V155" s="317"/>
      <c r="W155" s="317"/>
      <c r="X155" s="317"/>
      <c r="Y155" s="317"/>
      <c r="Z155" s="317"/>
      <c r="AA155" s="317"/>
      <c r="AB155" s="317"/>
      <c r="AC155" s="317"/>
      <c r="AD155" s="317"/>
      <c r="AE155" s="317"/>
      <c r="AF155" s="317"/>
      <c r="AG155" s="317"/>
      <c r="AH155" s="317"/>
      <c r="AI155" s="318"/>
      <c r="AJ155" s="318"/>
      <c r="AK155" s="318"/>
      <c r="AL155" s="318"/>
      <c r="AM155" s="318"/>
      <c r="AN155" s="318"/>
      <c r="AO155" s="318"/>
      <c r="AP155" s="318"/>
      <c r="AQ155" s="318"/>
      <c r="AR155" s="318"/>
      <c r="AS155" s="318"/>
      <c r="AT155" s="318"/>
      <c r="AU155" s="318"/>
      <c r="AV155" s="318"/>
      <c r="AW155" s="318"/>
      <c r="AX155" s="318"/>
      <c r="AY155" s="318"/>
      <c r="AZ155" s="318"/>
      <c r="BA155" s="318"/>
      <c r="BB155" s="318"/>
      <c r="BC155" s="318"/>
      <c r="BD155" s="318"/>
      <c r="BE155" s="318"/>
      <c r="BF155" s="318"/>
      <c r="BG155" s="318"/>
      <c r="BH155" s="318"/>
      <c r="BI155" s="318"/>
      <c r="BJ155" s="318"/>
      <c r="BK155" s="318"/>
      <c r="BL155" s="318"/>
      <c r="BM155" s="318"/>
      <c r="BN155" s="318"/>
      <c r="BO155" s="318"/>
      <c r="BP155" s="318"/>
      <c r="BQ155" s="318"/>
      <c r="BR155" s="318"/>
      <c r="BS155" s="318"/>
      <c r="BT155" s="318"/>
      <c r="BU155" s="318"/>
      <c r="BV155" s="318"/>
      <c r="BW155" s="318"/>
      <c r="BX155" s="318"/>
      <c r="BY155" s="318"/>
      <c r="BZ155" s="318"/>
      <c r="CA155" s="318"/>
      <c r="CB155" s="318"/>
      <c r="CC155" s="318"/>
      <c r="CD155" s="318"/>
      <c r="CE155" s="318"/>
      <c r="CF155" s="318"/>
      <c r="CG155" s="318"/>
      <c r="CH155" s="318"/>
      <c r="CI155" s="318"/>
      <c r="CJ155" s="318"/>
      <c r="CK155" s="318"/>
      <c r="CL155" s="318"/>
      <c r="CM155" s="318"/>
      <c r="CN155" s="318"/>
      <c r="CO155" s="318"/>
      <c r="CP155" s="318"/>
      <c r="CQ155" s="318"/>
      <c r="CR155" s="318"/>
      <c r="CS155" s="318"/>
      <c r="CT155" s="318"/>
      <c r="CU155" s="318"/>
      <c r="CV155" s="318"/>
      <c r="CW155" s="318"/>
      <c r="CX155" s="318"/>
      <c r="CY155" s="318"/>
      <c r="CZ155" s="318"/>
      <c r="DA155" s="318"/>
      <c r="DB155" s="318"/>
      <c r="DC155" s="318"/>
      <c r="DD155" s="318"/>
      <c r="DE155" s="318"/>
      <c r="DF155" s="318"/>
      <c r="DG155" s="318"/>
      <c r="DH155" s="318"/>
      <c r="DI155" s="318"/>
      <c r="DJ155" s="318"/>
      <c r="DK155" s="318"/>
      <c r="DL155" s="318"/>
      <c r="DM155" s="318"/>
      <c r="DN155" s="318"/>
      <c r="DO155" s="318"/>
      <c r="DP155" s="318"/>
      <c r="DQ155" s="318"/>
      <c r="DR155" s="318"/>
      <c r="DS155" s="318"/>
      <c r="DT155" s="318"/>
      <c r="DU155" s="318"/>
      <c r="DV155" s="318"/>
      <c r="DW155" s="318"/>
      <c r="DX155" s="318"/>
      <c r="DY155" s="318"/>
      <c r="DZ155" s="318"/>
      <c r="EA155" s="318"/>
      <c r="EB155" s="318"/>
      <c r="EC155" s="318"/>
      <c r="ED155" s="318"/>
      <c r="EE155" s="318"/>
      <c r="EF155" s="318"/>
      <c r="EG155" s="318"/>
      <c r="EH155" s="318"/>
      <c r="EI155" s="318"/>
      <c r="EJ155" s="318"/>
      <c r="EK155" s="318"/>
      <c r="EL155" s="318"/>
      <c r="EM155" s="318"/>
      <c r="EN155" s="318"/>
      <c r="EO155" s="318"/>
      <c r="EP155" s="318"/>
      <c r="EQ155" s="318"/>
      <c r="ER155" s="318"/>
      <c r="ES155" s="318"/>
      <c r="ET155" s="318"/>
      <c r="EU155" s="318"/>
      <c r="EV155" s="318"/>
      <c r="EW155" s="318"/>
      <c r="EX155" s="318"/>
      <c r="EY155" s="318"/>
      <c r="EZ155" s="318"/>
      <c r="FA155" s="318"/>
      <c r="FB155" s="318"/>
      <c r="FC155" s="318"/>
      <c r="FD155" s="318"/>
      <c r="FE155" s="318"/>
      <c r="FF155" s="318"/>
      <c r="FG155" s="318"/>
      <c r="FH155" s="318"/>
      <c r="FI155" s="318"/>
      <c r="FJ155" s="318"/>
      <c r="FK155" s="318"/>
      <c r="FL155" s="318"/>
      <c r="FM155" s="318"/>
      <c r="FN155" s="318"/>
      <c r="FO155" s="318"/>
      <c r="FP155" s="318"/>
      <c r="FQ155" s="318"/>
      <c r="FR155" s="318"/>
      <c r="FS155" s="318"/>
      <c r="FT155" s="318"/>
      <c r="FU155" s="318"/>
      <c r="FV155" s="318"/>
      <c r="FW155" s="318"/>
      <c r="FX155" s="318"/>
      <c r="FY155" s="318"/>
      <c r="FZ155" s="318"/>
      <c r="GA155" s="318"/>
      <c r="GB155" s="318"/>
      <c r="GC155" s="318"/>
      <c r="GD155" s="318"/>
      <c r="GE155" s="318"/>
      <c r="GF155" s="318"/>
      <c r="GG155" s="318"/>
      <c r="GH155" s="318"/>
      <c r="GI155" s="318"/>
      <c r="GJ155" s="318"/>
      <c r="GK155" s="318"/>
      <c r="GL155" s="318"/>
      <c r="GM155" s="318"/>
      <c r="GN155" s="318"/>
      <c r="GO155" s="318"/>
      <c r="GP155" s="318"/>
      <c r="GQ155" s="318"/>
      <c r="GR155" s="318"/>
      <c r="GS155" s="318"/>
      <c r="GT155" s="318"/>
      <c r="GU155" s="318"/>
      <c r="GV155" s="318"/>
      <c r="GW155" s="318"/>
      <c r="GX155" s="318"/>
      <c r="GY155" s="318"/>
      <c r="GZ155" s="318"/>
      <c r="HA155" s="318"/>
      <c r="HB155" s="318"/>
      <c r="HC155" s="318"/>
      <c r="HD155" s="318"/>
      <c r="HE155" s="318"/>
      <c r="HF155" s="318"/>
      <c r="HG155" s="318"/>
      <c r="HH155" s="318"/>
      <c r="HI155" s="318"/>
      <c r="HJ155" s="318"/>
      <c r="HK155" s="318"/>
      <c r="HL155" s="318"/>
      <c r="HM155" s="318"/>
      <c r="HN155" s="318"/>
      <c r="HO155" s="318"/>
      <c r="HP155" s="318"/>
      <c r="HQ155" s="318"/>
      <c r="HR155" s="318"/>
      <c r="HS155" s="318"/>
      <c r="HT155" s="318"/>
      <c r="HU155" s="318"/>
      <c r="HV155" s="318"/>
      <c r="HW155" s="318"/>
      <c r="HX155" s="318"/>
      <c r="HY155" s="318"/>
      <c r="HZ155" s="318"/>
      <c r="IA155" s="318"/>
      <c r="IB155" s="318"/>
      <c r="IC155" s="318"/>
      <c r="ID155" s="318"/>
      <c r="IE155" s="318"/>
      <c r="IF155" s="318"/>
      <c r="IG155" s="318"/>
      <c r="IH155" s="318"/>
      <c r="II155" s="318"/>
      <c r="IJ155" s="318"/>
      <c r="IK155" s="318"/>
      <c r="IL155" s="318"/>
      <c r="IM155" s="318"/>
      <c r="IN155" s="318"/>
      <c r="IO155" s="318"/>
      <c r="IP155" s="318"/>
    </row>
    <row r="156" spans="1:256" s="54" customFormat="1" ht="45" x14ac:dyDescent="0.2">
      <c r="A156" s="315" t="s">
        <v>521</v>
      </c>
      <c r="B156" s="350" t="s">
        <v>522</v>
      </c>
      <c r="C156" s="351"/>
      <c r="D156" s="351"/>
      <c r="E156" s="351"/>
      <c r="F156" s="351"/>
      <c r="G156" s="351"/>
      <c r="H156" s="351"/>
      <c r="I156" s="315" t="s">
        <v>29</v>
      </c>
      <c r="J156" s="316" t="s">
        <v>518</v>
      </c>
      <c r="K156" s="317"/>
      <c r="L156" s="317"/>
      <c r="M156" s="317"/>
      <c r="N156" s="317"/>
      <c r="O156" s="317"/>
      <c r="P156" s="317"/>
      <c r="Q156" s="317"/>
      <c r="R156" s="317"/>
      <c r="S156" s="317"/>
      <c r="T156" s="317"/>
      <c r="U156" s="317"/>
      <c r="V156" s="317"/>
      <c r="W156" s="317"/>
      <c r="X156" s="317"/>
      <c r="Y156" s="317"/>
      <c r="Z156" s="317"/>
      <c r="AA156" s="317"/>
      <c r="AB156" s="317"/>
      <c r="AC156" s="317"/>
      <c r="AD156" s="317"/>
      <c r="AE156" s="317"/>
      <c r="AF156" s="317"/>
      <c r="AG156" s="317"/>
      <c r="AH156" s="317"/>
      <c r="AI156" s="318"/>
      <c r="AJ156" s="318"/>
      <c r="AK156" s="318"/>
      <c r="AL156" s="318"/>
      <c r="AM156" s="318"/>
      <c r="AN156" s="318"/>
      <c r="AO156" s="318"/>
      <c r="AP156" s="318"/>
      <c r="AQ156" s="318"/>
      <c r="AR156" s="318"/>
      <c r="AS156" s="318"/>
      <c r="AT156" s="318"/>
      <c r="AU156" s="318"/>
      <c r="AV156" s="318"/>
      <c r="AW156" s="318"/>
      <c r="AX156" s="318"/>
      <c r="AY156" s="318"/>
      <c r="AZ156" s="318"/>
      <c r="BA156" s="318"/>
      <c r="BB156" s="318"/>
      <c r="BC156" s="318"/>
      <c r="BD156" s="318"/>
      <c r="BE156" s="318"/>
      <c r="BF156" s="318"/>
      <c r="BG156" s="318"/>
      <c r="BH156" s="318"/>
      <c r="BI156" s="318"/>
      <c r="BJ156" s="318"/>
      <c r="BK156" s="318"/>
      <c r="BL156" s="318"/>
      <c r="BM156" s="318"/>
      <c r="BN156" s="318"/>
      <c r="BO156" s="318"/>
      <c r="BP156" s="318"/>
      <c r="BQ156" s="318"/>
      <c r="BR156" s="318"/>
      <c r="BS156" s="318"/>
      <c r="BT156" s="318"/>
      <c r="BU156" s="318"/>
      <c r="BV156" s="318"/>
      <c r="BW156" s="318"/>
      <c r="BX156" s="318"/>
      <c r="BY156" s="318"/>
      <c r="BZ156" s="318"/>
      <c r="CA156" s="318"/>
      <c r="CB156" s="318"/>
      <c r="CC156" s="318"/>
      <c r="CD156" s="318"/>
      <c r="CE156" s="318"/>
      <c r="CF156" s="318"/>
      <c r="CG156" s="318"/>
      <c r="CH156" s="318"/>
      <c r="CI156" s="318"/>
      <c r="CJ156" s="318"/>
      <c r="CK156" s="318"/>
      <c r="CL156" s="318"/>
      <c r="CM156" s="318"/>
      <c r="CN156" s="318"/>
      <c r="CO156" s="318"/>
      <c r="CP156" s="318"/>
      <c r="CQ156" s="318"/>
      <c r="CR156" s="318"/>
      <c r="CS156" s="318"/>
      <c r="CT156" s="318"/>
      <c r="CU156" s="318"/>
      <c r="CV156" s="318"/>
      <c r="CW156" s="318"/>
      <c r="CX156" s="318"/>
      <c r="CY156" s="318"/>
      <c r="CZ156" s="318"/>
      <c r="DA156" s="318"/>
      <c r="DB156" s="318"/>
      <c r="DC156" s="318"/>
      <c r="DD156" s="318"/>
      <c r="DE156" s="318"/>
      <c r="DF156" s="318"/>
      <c r="DG156" s="318"/>
      <c r="DH156" s="318"/>
      <c r="DI156" s="318"/>
      <c r="DJ156" s="318"/>
      <c r="DK156" s="318"/>
      <c r="DL156" s="318"/>
      <c r="DM156" s="318"/>
      <c r="DN156" s="318"/>
      <c r="DO156" s="318"/>
      <c r="DP156" s="318"/>
      <c r="DQ156" s="318"/>
      <c r="DR156" s="318"/>
      <c r="DS156" s="318"/>
      <c r="DT156" s="318"/>
      <c r="DU156" s="318"/>
      <c r="DV156" s="318"/>
      <c r="DW156" s="318"/>
      <c r="DX156" s="318"/>
      <c r="DY156" s="318"/>
      <c r="DZ156" s="318"/>
      <c r="EA156" s="318"/>
      <c r="EB156" s="318"/>
      <c r="EC156" s="318"/>
      <c r="ED156" s="318"/>
      <c r="EE156" s="318"/>
      <c r="EF156" s="318"/>
      <c r="EG156" s="318"/>
      <c r="EH156" s="318"/>
      <c r="EI156" s="318"/>
      <c r="EJ156" s="318"/>
      <c r="EK156" s="318"/>
      <c r="EL156" s="318"/>
      <c r="EM156" s="318"/>
      <c r="EN156" s="318"/>
      <c r="EO156" s="318"/>
      <c r="EP156" s="318"/>
      <c r="EQ156" s="318"/>
      <c r="ER156" s="318"/>
      <c r="ES156" s="318"/>
      <c r="ET156" s="318"/>
      <c r="EU156" s="318"/>
      <c r="EV156" s="318"/>
      <c r="EW156" s="318"/>
      <c r="EX156" s="318"/>
      <c r="EY156" s="318"/>
      <c r="EZ156" s="318"/>
      <c r="FA156" s="318"/>
      <c r="FB156" s="318"/>
      <c r="FC156" s="318"/>
      <c r="FD156" s="318"/>
      <c r="FE156" s="318"/>
      <c r="FF156" s="318"/>
      <c r="FG156" s="318"/>
      <c r="FH156" s="318"/>
      <c r="FI156" s="318"/>
      <c r="FJ156" s="318"/>
      <c r="FK156" s="318"/>
      <c r="FL156" s="318"/>
      <c r="FM156" s="318"/>
      <c r="FN156" s="318"/>
      <c r="FO156" s="318"/>
      <c r="FP156" s="318"/>
      <c r="FQ156" s="318"/>
      <c r="FR156" s="318"/>
      <c r="FS156" s="318"/>
      <c r="FT156" s="318"/>
      <c r="FU156" s="318"/>
      <c r="FV156" s="318"/>
      <c r="FW156" s="318"/>
      <c r="FX156" s="318"/>
      <c r="FY156" s="318"/>
      <c r="FZ156" s="318"/>
      <c r="GA156" s="318"/>
      <c r="GB156" s="318"/>
      <c r="GC156" s="318"/>
      <c r="GD156" s="318"/>
      <c r="GE156" s="318"/>
      <c r="GF156" s="318"/>
      <c r="GG156" s="318"/>
      <c r="GH156" s="318"/>
      <c r="GI156" s="318"/>
      <c r="GJ156" s="318"/>
      <c r="GK156" s="318"/>
      <c r="GL156" s="318"/>
      <c r="GM156" s="318"/>
      <c r="GN156" s="318"/>
      <c r="GO156" s="318"/>
      <c r="GP156" s="318"/>
      <c r="GQ156" s="318"/>
      <c r="GR156" s="318"/>
      <c r="GS156" s="318"/>
      <c r="GT156" s="318"/>
      <c r="GU156" s="318"/>
      <c r="GV156" s="318"/>
      <c r="GW156" s="318"/>
      <c r="GX156" s="318"/>
      <c r="GY156" s="318"/>
      <c r="GZ156" s="318"/>
      <c r="HA156" s="318"/>
      <c r="HB156" s="318"/>
      <c r="HC156" s="318"/>
      <c r="HD156" s="318"/>
      <c r="HE156" s="318"/>
      <c r="HF156" s="318"/>
      <c r="HG156" s="318"/>
      <c r="HH156" s="318"/>
      <c r="HI156" s="318"/>
      <c r="HJ156" s="318"/>
      <c r="HK156" s="318"/>
      <c r="HL156" s="318"/>
      <c r="HM156" s="318"/>
      <c r="HN156" s="318"/>
      <c r="HO156" s="318"/>
      <c r="HP156" s="318"/>
      <c r="HQ156" s="318"/>
      <c r="HR156" s="318"/>
      <c r="HS156" s="318"/>
      <c r="HT156" s="318"/>
      <c r="HU156" s="318"/>
      <c r="HV156" s="318"/>
      <c r="HW156" s="318"/>
      <c r="HX156" s="318"/>
      <c r="HY156" s="318"/>
      <c r="HZ156" s="318"/>
      <c r="IA156" s="318"/>
      <c r="IB156" s="318"/>
      <c r="IC156" s="318"/>
      <c r="ID156" s="318"/>
      <c r="IE156" s="318"/>
      <c r="IF156" s="318"/>
      <c r="IG156" s="318"/>
      <c r="IH156" s="318"/>
      <c r="II156" s="318"/>
      <c r="IJ156" s="318"/>
      <c r="IK156" s="318"/>
      <c r="IL156" s="318"/>
      <c r="IM156" s="318"/>
      <c r="IN156" s="318"/>
      <c r="IO156" s="318"/>
      <c r="IP156" s="318"/>
    </row>
    <row r="157" spans="1:256" s="54" customFormat="1" ht="45" x14ac:dyDescent="0.2">
      <c r="A157" s="315" t="s">
        <v>523</v>
      </c>
      <c r="B157" s="350" t="s">
        <v>524</v>
      </c>
      <c r="C157" s="351"/>
      <c r="D157" s="351"/>
      <c r="E157" s="351"/>
      <c r="F157" s="351"/>
      <c r="G157" s="351"/>
      <c r="H157" s="351"/>
      <c r="I157" s="315" t="s">
        <v>262</v>
      </c>
      <c r="J157" s="316" t="s">
        <v>518</v>
      </c>
      <c r="K157" s="317"/>
      <c r="L157" s="317"/>
      <c r="M157" s="317"/>
      <c r="N157" s="317"/>
      <c r="O157" s="317"/>
      <c r="P157" s="317"/>
      <c r="Q157" s="317"/>
      <c r="R157" s="317"/>
      <c r="S157" s="317"/>
      <c r="T157" s="317"/>
      <c r="U157" s="317"/>
      <c r="V157" s="317"/>
      <c r="W157" s="317"/>
      <c r="X157" s="317"/>
      <c r="Y157" s="317"/>
      <c r="Z157" s="317"/>
      <c r="AA157" s="317"/>
      <c r="AB157" s="317"/>
      <c r="AC157" s="317"/>
      <c r="AD157" s="317"/>
      <c r="AE157" s="317"/>
      <c r="AF157" s="317"/>
      <c r="AG157" s="317"/>
      <c r="AH157" s="317"/>
      <c r="AI157" s="318"/>
      <c r="AJ157" s="318"/>
      <c r="AK157" s="318"/>
      <c r="AL157" s="318"/>
      <c r="AM157" s="318"/>
      <c r="AN157" s="318"/>
      <c r="AO157" s="318"/>
      <c r="AP157" s="318"/>
      <c r="AQ157" s="318"/>
      <c r="AR157" s="318"/>
      <c r="AS157" s="318"/>
      <c r="AT157" s="318"/>
      <c r="AU157" s="318"/>
      <c r="AV157" s="318"/>
      <c r="AW157" s="318"/>
      <c r="AX157" s="318"/>
      <c r="AY157" s="318"/>
      <c r="AZ157" s="318"/>
      <c r="BA157" s="318"/>
      <c r="BB157" s="318"/>
      <c r="BC157" s="318"/>
      <c r="BD157" s="318"/>
      <c r="BE157" s="318"/>
      <c r="BF157" s="318"/>
      <c r="BG157" s="318"/>
      <c r="BH157" s="318"/>
      <c r="BI157" s="318"/>
      <c r="BJ157" s="318"/>
      <c r="BK157" s="318"/>
      <c r="BL157" s="318"/>
      <c r="BM157" s="318"/>
      <c r="BN157" s="318"/>
      <c r="BO157" s="318"/>
      <c r="BP157" s="318"/>
      <c r="BQ157" s="318"/>
      <c r="BR157" s="318"/>
      <c r="BS157" s="318"/>
      <c r="BT157" s="318"/>
      <c r="BU157" s="318"/>
      <c r="BV157" s="318"/>
      <c r="BW157" s="318"/>
      <c r="BX157" s="318"/>
      <c r="BY157" s="318"/>
      <c r="BZ157" s="318"/>
      <c r="CA157" s="318"/>
      <c r="CB157" s="318"/>
      <c r="CC157" s="318"/>
      <c r="CD157" s="318"/>
      <c r="CE157" s="318"/>
      <c r="CF157" s="318"/>
      <c r="CG157" s="318"/>
      <c r="CH157" s="318"/>
      <c r="CI157" s="318"/>
      <c r="CJ157" s="318"/>
      <c r="CK157" s="318"/>
      <c r="CL157" s="318"/>
      <c r="CM157" s="318"/>
      <c r="CN157" s="318"/>
      <c r="CO157" s="318"/>
      <c r="CP157" s="318"/>
      <c r="CQ157" s="318"/>
      <c r="CR157" s="318"/>
      <c r="CS157" s="318"/>
      <c r="CT157" s="318"/>
      <c r="CU157" s="318"/>
      <c r="CV157" s="318"/>
      <c r="CW157" s="318"/>
      <c r="CX157" s="318"/>
      <c r="CY157" s="318"/>
      <c r="CZ157" s="318"/>
      <c r="DA157" s="318"/>
      <c r="DB157" s="318"/>
      <c r="DC157" s="318"/>
      <c r="DD157" s="318"/>
      <c r="DE157" s="318"/>
      <c r="DF157" s="318"/>
      <c r="DG157" s="318"/>
      <c r="DH157" s="318"/>
      <c r="DI157" s="318"/>
      <c r="DJ157" s="318"/>
      <c r="DK157" s="318"/>
      <c r="DL157" s="318"/>
      <c r="DM157" s="318"/>
      <c r="DN157" s="318"/>
      <c r="DO157" s="318"/>
      <c r="DP157" s="318"/>
      <c r="DQ157" s="318"/>
      <c r="DR157" s="318"/>
      <c r="DS157" s="318"/>
      <c r="DT157" s="318"/>
      <c r="DU157" s="318"/>
      <c r="DV157" s="318"/>
      <c r="DW157" s="318"/>
      <c r="DX157" s="318"/>
      <c r="DY157" s="318"/>
      <c r="DZ157" s="318"/>
      <c r="EA157" s="318"/>
      <c r="EB157" s="318"/>
      <c r="EC157" s="318"/>
      <c r="ED157" s="318"/>
      <c r="EE157" s="318"/>
      <c r="EF157" s="318"/>
      <c r="EG157" s="318"/>
      <c r="EH157" s="318"/>
      <c r="EI157" s="318"/>
      <c r="EJ157" s="318"/>
      <c r="EK157" s="318"/>
      <c r="EL157" s="318"/>
      <c r="EM157" s="318"/>
      <c r="EN157" s="318"/>
      <c r="EO157" s="318"/>
      <c r="EP157" s="318"/>
      <c r="EQ157" s="318"/>
      <c r="ER157" s="318"/>
      <c r="ES157" s="318"/>
      <c r="ET157" s="318"/>
      <c r="EU157" s="318"/>
      <c r="EV157" s="318"/>
      <c r="EW157" s="318"/>
      <c r="EX157" s="318"/>
      <c r="EY157" s="318"/>
      <c r="EZ157" s="318"/>
      <c r="FA157" s="318"/>
      <c r="FB157" s="318"/>
      <c r="FC157" s="318"/>
      <c r="FD157" s="318"/>
      <c r="FE157" s="318"/>
      <c r="FF157" s="318"/>
      <c r="FG157" s="318"/>
      <c r="FH157" s="318"/>
      <c r="FI157" s="318"/>
      <c r="FJ157" s="318"/>
      <c r="FK157" s="318"/>
      <c r="FL157" s="318"/>
      <c r="FM157" s="318"/>
      <c r="FN157" s="318"/>
      <c r="FO157" s="318"/>
      <c r="FP157" s="318"/>
      <c r="FQ157" s="318"/>
      <c r="FR157" s="318"/>
      <c r="FS157" s="318"/>
      <c r="FT157" s="318"/>
      <c r="FU157" s="318"/>
      <c r="FV157" s="318"/>
      <c r="FW157" s="318"/>
      <c r="FX157" s="318"/>
      <c r="FY157" s="318"/>
      <c r="FZ157" s="318"/>
      <c r="GA157" s="318"/>
      <c r="GB157" s="318"/>
      <c r="GC157" s="318"/>
      <c r="GD157" s="318"/>
      <c r="GE157" s="318"/>
      <c r="GF157" s="318"/>
      <c r="GG157" s="318"/>
      <c r="GH157" s="318"/>
      <c r="GI157" s="318"/>
      <c r="GJ157" s="318"/>
      <c r="GK157" s="318"/>
      <c r="GL157" s="318"/>
      <c r="GM157" s="318"/>
      <c r="GN157" s="318"/>
      <c r="GO157" s="318"/>
      <c r="GP157" s="318"/>
      <c r="GQ157" s="318"/>
      <c r="GR157" s="318"/>
      <c r="GS157" s="318"/>
      <c r="GT157" s="318"/>
      <c r="GU157" s="318"/>
      <c r="GV157" s="318"/>
      <c r="GW157" s="318"/>
      <c r="GX157" s="318"/>
      <c r="GY157" s="318"/>
      <c r="GZ157" s="318"/>
      <c r="HA157" s="318"/>
      <c r="HB157" s="318"/>
      <c r="HC157" s="318"/>
      <c r="HD157" s="318"/>
      <c r="HE157" s="318"/>
      <c r="HF157" s="318"/>
      <c r="HG157" s="318"/>
      <c r="HH157" s="318"/>
      <c r="HI157" s="318"/>
      <c r="HJ157" s="318"/>
      <c r="HK157" s="318"/>
      <c r="HL157" s="318"/>
      <c r="HM157" s="318"/>
      <c r="HN157" s="318"/>
      <c r="HO157" s="318"/>
      <c r="HP157" s="318"/>
      <c r="HQ157" s="318"/>
      <c r="HR157" s="318"/>
      <c r="HS157" s="318"/>
      <c r="HT157" s="318"/>
      <c r="HU157" s="318"/>
      <c r="HV157" s="318"/>
      <c r="HW157" s="318"/>
      <c r="HX157" s="318"/>
      <c r="HY157" s="318"/>
      <c r="HZ157" s="318"/>
      <c r="IA157" s="318"/>
      <c r="IB157" s="318"/>
      <c r="IC157" s="318"/>
      <c r="ID157" s="318"/>
      <c r="IE157" s="318"/>
      <c r="IF157" s="318"/>
      <c r="IG157" s="318"/>
      <c r="IH157" s="318"/>
      <c r="II157" s="318"/>
      <c r="IJ157" s="318"/>
      <c r="IK157" s="318"/>
      <c r="IL157" s="318"/>
      <c r="IM157" s="318"/>
      <c r="IN157" s="318"/>
      <c r="IO157" s="318"/>
      <c r="IP157" s="318"/>
    </row>
    <row r="158" spans="1:256" s="54" customFormat="1" ht="22.5" x14ac:dyDescent="0.2">
      <c r="A158" s="315" t="s">
        <v>525</v>
      </c>
      <c r="B158" s="350" t="s">
        <v>526</v>
      </c>
      <c r="C158" s="351"/>
      <c r="D158" s="351"/>
      <c r="E158" s="351"/>
      <c r="F158" s="351"/>
      <c r="G158" s="351"/>
      <c r="H158" s="351"/>
      <c r="I158" s="315" t="s">
        <v>30</v>
      </c>
      <c r="J158" s="316" t="s">
        <v>518</v>
      </c>
      <c r="K158" s="317"/>
      <c r="L158" s="317"/>
      <c r="M158" s="317"/>
      <c r="N158" s="317"/>
      <c r="O158" s="317"/>
      <c r="P158" s="317"/>
      <c r="Q158" s="317"/>
      <c r="R158" s="317"/>
      <c r="S158" s="317"/>
      <c r="T158" s="317"/>
      <c r="U158" s="317"/>
      <c r="V158" s="317"/>
      <c r="W158" s="317"/>
      <c r="X158" s="317"/>
      <c r="Y158" s="317"/>
      <c r="Z158" s="317"/>
      <c r="AA158" s="317"/>
      <c r="AB158" s="317"/>
      <c r="AC158" s="317"/>
      <c r="AD158" s="317"/>
      <c r="AE158" s="317"/>
      <c r="AF158" s="317"/>
      <c r="AG158" s="317"/>
      <c r="AH158" s="317"/>
      <c r="AI158" s="318"/>
      <c r="AJ158" s="318"/>
      <c r="AK158" s="318"/>
      <c r="AL158" s="318"/>
      <c r="AM158" s="318"/>
      <c r="AN158" s="318"/>
      <c r="AO158" s="318"/>
      <c r="AP158" s="318"/>
      <c r="AQ158" s="318"/>
      <c r="AR158" s="318"/>
      <c r="AS158" s="318"/>
      <c r="AT158" s="318"/>
      <c r="AU158" s="318"/>
      <c r="AV158" s="318"/>
      <c r="AW158" s="318"/>
      <c r="AX158" s="318"/>
      <c r="AY158" s="318"/>
      <c r="AZ158" s="318"/>
      <c r="BA158" s="318"/>
      <c r="BB158" s="318"/>
      <c r="BC158" s="318"/>
      <c r="BD158" s="318"/>
      <c r="BE158" s="318"/>
      <c r="BF158" s="318"/>
      <c r="BG158" s="318"/>
      <c r="BH158" s="318"/>
      <c r="BI158" s="318"/>
      <c r="BJ158" s="318"/>
      <c r="BK158" s="318"/>
      <c r="BL158" s="318"/>
      <c r="BM158" s="318"/>
      <c r="BN158" s="318"/>
      <c r="BO158" s="318"/>
      <c r="BP158" s="318"/>
      <c r="BQ158" s="318"/>
      <c r="BR158" s="318"/>
      <c r="BS158" s="318"/>
      <c r="BT158" s="318"/>
      <c r="BU158" s="318"/>
      <c r="BV158" s="318"/>
      <c r="BW158" s="318"/>
      <c r="BX158" s="318"/>
      <c r="BY158" s="318"/>
      <c r="BZ158" s="318"/>
      <c r="CA158" s="318"/>
      <c r="CB158" s="318"/>
      <c r="CC158" s="318"/>
      <c r="CD158" s="318"/>
      <c r="CE158" s="318"/>
      <c r="CF158" s="318"/>
      <c r="CG158" s="318"/>
      <c r="CH158" s="318"/>
      <c r="CI158" s="318"/>
      <c r="CJ158" s="318"/>
      <c r="CK158" s="318"/>
      <c r="CL158" s="318"/>
      <c r="CM158" s="318"/>
      <c r="CN158" s="318"/>
      <c r="CO158" s="318"/>
      <c r="CP158" s="318"/>
      <c r="CQ158" s="318"/>
      <c r="CR158" s="318"/>
      <c r="CS158" s="318"/>
      <c r="CT158" s="318"/>
      <c r="CU158" s="318"/>
      <c r="CV158" s="318"/>
      <c r="CW158" s="318"/>
      <c r="CX158" s="318"/>
      <c r="CY158" s="318"/>
      <c r="CZ158" s="318"/>
      <c r="DA158" s="318"/>
      <c r="DB158" s="318"/>
      <c r="DC158" s="318"/>
      <c r="DD158" s="318"/>
      <c r="DE158" s="318"/>
      <c r="DF158" s="318"/>
      <c r="DG158" s="318"/>
      <c r="DH158" s="318"/>
      <c r="DI158" s="318"/>
      <c r="DJ158" s="318"/>
      <c r="DK158" s="318"/>
      <c r="DL158" s="318"/>
      <c r="DM158" s="318"/>
      <c r="DN158" s="318"/>
      <c r="DO158" s="318"/>
      <c r="DP158" s="318"/>
      <c r="DQ158" s="318"/>
      <c r="DR158" s="318"/>
      <c r="DS158" s="318"/>
      <c r="DT158" s="318"/>
      <c r="DU158" s="318"/>
      <c r="DV158" s="318"/>
      <c r="DW158" s="318"/>
      <c r="DX158" s="318"/>
      <c r="DY158" s="318"/>
      <c r="DZ158" s="318"/>
      <c r="EA158" s="318"/>
      <c r="EB158" s="318"/>
      <c r="EC158" s="318"/>
      <c r="ED158" s="318"/>
      <c r="EE158" s="318"/>
      <c r="EF158" s="318"/>
      <c r="EG158" s="318"/>
      <c r="EH158" s="318"/>
      <c r="EI158" s="318"/>
      <c r="EJ158" s="318"/>
      <c r="EK158" s="318"/>
      <c r="EL158" s="318"/>
      <c r="EM158" s="318"/>
      <c r="EN158" s="318"/>
      <c r="EO158" s="318"/>
      <c r="EP158" s="318"/>
      <c r="EQ158" s="318"/>
      <c r="ER158" s="318"/>
      <c r="ES158" s="318"/>
      <c r="ET158" s="318"/>
      <c r="EU158" s="318"/>
      <c r="EV158" s="318"/>
      <c r="EW158" s="318"/>
      <c r="EX158" s="318"/>
      <c r="EY158" s="318"/>
      <c r="EZ158" s="318"/>
      <c r="FA158" s="318"/>
      <c r="FB158" s="318"/>
      <c r="FC158" s="318"/>
      <c r="FD158" s="318"/>
      <c r="FE158" s="318"/>
      <c r="FF158" s="318"/>
      <c r="FG158" s="318"/>
      <c r="FH158" s="318"/>
      <c r="FI158" s="318"/>
      <c r="FJ158" s="318"/>
      <c r="FK158" s="318"/>
      <c r="FL158" s="318"/>
      <c r="FM158" s="318"/>
      <c r="FN158" s="318"/>
      <c r="FO158" s="318"/>
      <c r="FP158" s="318"/>
      <c r="FQ158" s="318"/>
      <c r="FR158" s="318"/>
      <c r="FS158" s="318"/>
      <c r="FT158" s="318"/>
      <c r="FU158" s="318"/>
      <c r="FV158" s="318"/>
      <c r="FW158" s="318"/>
      <c r="FX158" s="318"/>
      <c r="FY158" s="318"/>
      <c r="FZ158" s="318"/>
      <c r="GA158" s="318"/>
      <c r="GB158" s="318"/>
      <c r="GC158" s="318"/>
      <c r="GD158" s="318"/>
      <c r="GE158" s="318"/>
      <c r="GF158" s="318"/>
      <c r="GG158" s="318"/>
      <c r="GH158" s="318"/>
      <c r="GI158" s="318"/>
      <c r="GJ158" s="318"/>
      <c r="GK158" s="318"/>
      <c r="GL158" s="318"/>
      <c r="GM158" s="318"/>
      <c r="GN158" s="318"/>
      <c r="GO158" s="318"/>
      <c r="GP158" s="318"/>
      <c r="GQ158" s="318"/>
      <c r="GR158" s="318"/>
      <c r="GS158" s="318"/>
      <c r="GT158" s="318"/>
      <c r="GU158" s="318"/>
      <c r="GV158" s="318"/>
      <c r="GW158" s="318"/>
      <c r="GX158" s="318"/>
      <c r="GY158" s="318"/>
      <c r="GZ158" s="318"/>
      <c r="HA158" s="318"/>
      <c r="HB158" s="318"/>
      <c r="HC158" s="318"/>
      <c r="HD158" s="318"/>
      <c r="HE158" s="318"/>
      <c r="HF158" s="318"/>
      <c r="HG158" s="318"/>
      <c r="HH158" s="318"/>
      <c r="HI158" s="318"/>
      <c r="HJ158" s="318"/>
      <c r="HK158" s="318"/>
      <c r="HL158" s="318"/>
      <c r="HM158" s="318"/>
      <c r="HN158" s="318"/>
      <c r="HO158" s="318"/>
      <c r="HP158" s="318"/>
      <c r="HQ158" s="318"/>
      <c r="HR158" s="318"/>
      <c r="HS158" s="318"/>
      <c r="HT158" s="318"/>
      <c r="HU158" s="318"/>
      <c r="HV158" s="318"/>
      <c r="HW158" s="318"/>
      <c r="HX158" s="318"/>
      <c r="HY158" s="318"/>
      <c r="HZ158" s="318"/>
      <c r="IA158" s="318"/>
      <c r="IB158" s="318"/>
      <c r="IC158" s="318"/>
      <c r="ID158" s="318"/>
      <c r="IE158" s="318"/>
      <c r="IF158" s="318"/>
      <c r="IG158" s="318"/>
      <c r="IH158" s="318"/>
      <c r="II158" s="318"/>
      <c r="IJ158" s="318"/>
      <c r="IK158" s="318"/>
      <c r="IL158" s="318"/>
      <c r="IM158" s="318"/>
      <c r="IN158" s="318"/>
      <c r="IO158" s="318"/>
      <c r="IP158" s="318"/>
    </row>
    <row r="159" spans="1:256" s="54" customFormat="1" ht="22.5" x14ac:dyDescent="0.2">
      <c r="A159" s="315" t="s">
        <v>527</v>
      </c>
      <c r="B159" s="350" t="s">
        <v>528</v>
      </c>
      <c r="C159" s="351"/>
      <c r="D159" s="351"/>
      <c r="E159" s="351"/>
      <c r="F159" s="351"/>
      <c r="G159" s="351"/>
      <c r="H159" s="351"/>
      <c r="I159" s="315" t="s">
        <v>30</v>
      </c>
      <c r="J159" s="316" t="s">
        <v>518</v>
      </c>
      <c r="K159" s="317"/>
      <c r="L159" s="317"/>
      <c r="M159" s="317"/>
      <c r="N159" s="317"/>
      <c r="O159" s="317"/>
      <c r="P159" s="317"/>
      <c r="Q159" s="317"/>
      <c r="R159" s="317"/>
      <c r="S159" s="317"/>
      <c r="T159" s="317"/>
      <c r="U159" s="317"/>
      <c r="V159" s="317"/>
      <c r="W159" s="317"/>
      <c r="X159" s="317"/>
      <c r="Y159" s="317"/>
      <c r="Z159" s="317"/>
      <c r="AA159" s="317"/>
      <c r="AB159" s="317"/>
      <c r="AC159" s="317"/>
      <c r="AD159" s="317"/>
      <c r="AE159" s="317"/>
      <c r="AF159" s="317"/>
      <c r="AG159" s="317"/>
      <c r="AH159" s="317"/>
      <c r="AI159" s="318"/>
      <c r="AJ159" s="318"/>
      <c r="AK159" s="318"/>
      <c r="AL159" s="318"/>
      <c r="AM159" s="318"/>
      <c r="AN159" s="318"/>
      <c r="AO159" s="318"/>
      <c r="AP159" s="318"/>
      <c r="AQ159" s="318"/>
      <c r="AR159" s="318"/>
      <c r="AS159" s="318"/>
      <c r="AT159" s="318"/>
      <c r="AU159" s="318"/>
      <c r="AV159" s="318"/>
      <c r="AW159" s="318"/>
      <c r="AX159" s="318"/>
      <c r="AY159" s="318"/>
      <c r="AZ159" s="318"/>
      <c r="BA159" s="318"/>
      <c r="BB159" s="318"/>
      <c r="BC159" s="318"/>
      <c r="BD159" s="318"/>
      <c r="BE159" s="318"/>
      <c r="BF159" s="318"/>
      <c r="BG159" s="318"/>
      <c r="BH159" s="318"/>
      <c r="BI159" s="318"/>
      <c r="BJ159" s="318"/>
      <c r="BK159" s="318"/>
      <c r="BL159" s="318"/>
      <c r="BM159" s="318"/>
      <c r="BN159" s="318"/>
      <c r="BO159" s="318"/>
      <c r="BP159" s="318"/>
      <c r="BQ159" s="318"/>
      <c r="BR159" s="318"/>
      <c r="BS159" s="318"/>
      <c r="BT159" s="318"/>
      <c r="BU159" s="318"/>
      <c r="BV159" s="318"/>
      <c r="BW159" s="318"/>
      <c r="BX159" s="318"/>
      <c r="BY159" s="318"/>
      <c r="BZ159" s="318"/>
      <c r="CA159" s="318"/>
      <c r="CB159" s="318"/>
      <c r="CC159" s="318"/>
      <c r="CD159" s="318"/>
      <c r="CE159" s="318"/>
      <c r="CF159" s="318"/>
      <c r="CG159" s="318"/>
      <c r="CH159" s="318"/>
      <c r="CI159" s="318"/>
      <c r="CJ159" s="318"/>
      <c r="CK159" s="318"/>
      <c r="CL159" s="318"/>
      <c r="CM159" s="318"/>
      <c r="CN159" s="318"/>
      <c r="CO159" s="318"/>
      <c r="CP159" s="318"/>
      <c r="CQ159" s="318"/>
      <c r="CR159" s="318"/>
      <c r="CS159" s="318"/>
      <c r="CT159" s="318"/>
      <c r="CU159" s="318"/>
      <c r="CV159" s="318"/>
      <c r="CW159" s="318"/>
      <c r="CX159" s="318"/>
      <c r="CY159" s="318"/>
      <c r="CZ159" s="318"/>
      <c r="DA159" s="318"/>
      <c r="DB159" s="318"/>
      <c r="DC159" s="318"/>
      <c r="DD159" s="318"/>
      <c r="DE159" s="318"/>
      <c r="DF159" s="318"/>
      <c r="DG159" s="318"/>
      <c r="DH159" s="318"/>
      <c r="DI159" s="318"/>
      <c r="DJ159" s="318"/>
      <c r="DK159" s="318"/>
      <c r="DL159" s="318"/>
      <c r="DM159" s="318"/>
      <c r="DN159" s="318"/>
      <c r="DO159" s="318"/>
      <c r="DP159" s="318"/>
      <c r="DQ159" s="318"/>
      <c r="DR159" s="318"/>
      <c r="DS159" s="318"/>
      <c r="DT159" s="318"/>
      <c r="DU159" s="318"/>
      <c r="DV159" s="318"/>
      <c r="DW159" s="318"/>
      <c r="DX159" s="318"/>
      <c r="DY159" s="318"/>
      <c r="DZ159" s="318"/>
      <c r="EA159" s="318"/>
      <c r="EB159" s="318"/>
      <c r="EC159" s="318"/>
      <c r="ED159" s="318"/>
      <c r="EE159" s="318"/>
      <c r="EF159" s="318"/>
      <c r="EG159" s="318"/>
      <c r="EH159" s="318"/>
      <c r="EI159" s="318"/>
      <c r="EJ159" s="318"/>
      <c r="EK159" s="318"/>
      <c r="EL159" s="318"/>
      <c r="EM159" s="318"/>
      <c r="EN159" s="318"/>
      <c r="EO159" s="318"/>
      <c r="EP159" s="318"/>
      <c r="EQ159" s="318"/>
      <c r="ER159" s="318"/>
      <c r="ES159" s="318"/>
      <c r="ET159" s="318"/>
      <c r="EU159" s="318"/>
      <c r="EV159" s="318"/>
      <c r="EW159" s="318"/>
      <c r="EX159" s="318"/>
      <c r="EY159" s="318"/>
      <c r="EZ159" s="318"/>
      <c r="FA159" s="318"/>
      <c r="FB159" s="318"/>
      <c r="FC159" s="318"/>
      <c r="FD159" s="318"/>
      <c r="FE159" s="318"/>
      <c r="FF159" s="318"/>
      <c r="FG159" s="318"/>
      <c r="FH159" s="318"/>
      <c r="FI159" s="318"/>
      <c r="FJ159" s="318"/>
      <c r="FK159" s="318"/>
      <c r="FL159" s="318"/>
      <c r="FM159" s="318"/>
      <c r="FN159" s="318"/>
      <c r="FO159" s="318"/>
      <c r="FP159" s="318"/>
      <c r="FQ159" s="318"/>
      <c r="FR159" s="318"/>
      <c r="FS159" s="318"/>
      <c r="FT159" s="318"/>
      <c r="FU159" s="318"/>
      <c r="FV159" s="318"/>
      <c r="FW159" s="318"/>
      <c r="FX159" s="318"/>
      <c r="FY159" s="318"/>
      <c r="FZ159" s="318"/>
      <c r="GA159" s="318"/>
      <c r="GB159" s="318"/>
      <c r="GC159" s="318"/>
      <c r="GD159" s="318"/>
      <c r="GE159" s="318"/>
      <c r="GF159" s="318"/>
      <c r="GG159" s="318"/>
      <c r="GH159" s="318"/>
      <c r="GI159" s="318"/>
      <c r="GJ159" s="318"/>
      <c r="GK159" s="318"/>
      <c r="GL159" s="318"/>
      <c r="GM159" s="318"/>
      <c r="GN159" s="318"/>
      <c r="GO159" s="318"/>
      <c r="GP159" s="318"/>
      <c r="GQ159" s="318"/>
      <c r="GR159" s="318"/>
      <c r="GS159" s="318"/>
      <c r="GT159" s="318"/>
      <c r="GU159" s="318"/>
      <c r="GV159" s="318"/>
      <c r="GW159" s="318"/>
      <c r="GX159" s="318"/>
      <c r="GY159" s="318"/>
      <c r="GZ159" s="318"/>
      <c r="HA159" s="318"/>
      <c r="HB159" s="318"/>
      <c r="HC159" s="318"/>
      <c r="HD159" s="318"/>
      <c r="HE159" s="318"/>
      <c r="HF159" s="318"/>
      <c r="HG159" s="318"/>
      <c r="HH159" s="318"/>
      <c r="HI159" s="318"/>
      <c r="HJ159" s="318"/>
      <c r="HK159" s="318"/>
      <c r="HL159" s="318"/>
      <c r="HM159" s="318"/>
      <c r="HN159" s="318"/>
      <c r="HO159" s="318"/>
      <c r="HP159" s="318"/>
      <c r="HQ159" s="318"/>
      <c r="HR159" s="318"/>
      <c r="HS159" s="318"/>
      <c r="HT159" s="318"/>
      <c r="HU159" s="318"/>
      <c r="HV159" s="318"/>
      <c r="HW159" s="318"/>
      <c r="HX159" s="318"/>
      <c r="HY159" s="318"/>
      <c r="HZ159" s="318"/>
      <c r="IA159" s="318"/>
      <c r="IB159" s="318"/>
      <c r="IC159" s="318"/>
      <c r="ID159" s="318"/>
      <c r="IE159" s="318"/>
      <c r="IF159" s="318"/>
      <c r="IG159" s="318"/>
      <c r="IH159" s="318"/>
      <c r="II159" s="318"/>
      <c r="IJ159" s="318"/>
      <c r="IK159" s="318"/>
      <c r="IL159" s="318"/>
      <c r="IM159" s="318"/>
      <c r="IN159" s="318"/>
      <c r="IO159" s="318"/>
      <c r="IP159" s="318"/>
    </row>
    <row r="160" spans="1:256" s="54" customFormat="1" ht="22.5" x14ac:dyDescent="0.2">
      <c r="A160" s="315" t="s">
        <v>529</v>
      </c>
      <c r="B160" s="350" t="s">
        <v>530</v>
      </c>
      <c r="C160" s="351"/>
      <c r="D160" s="351"/>
      <c r="E160" s="351"/>
      <c r="F160" s="351"/>
      <c r="G160" s="351"/>
      <c r="H160" s="351"/>
      <c r="I160" s="315" t="s">
        <v>30</v>
      </c>
      <c r="J160" s="316" t="s">
        <v>518</v>
      </c>
      <c r="K160" s="317"/>
      <c r="L160" s="317"/>
      <c r="M160" s="317"/>
      <c r="N160" s="317"/>
      <c r="O160" s="317"/>
      <c r="P160" s="317"/>
      <c r="Q160" s="317"/>
      <c r="R160" s="317"/>
      <c r="S160" s="317"/>
      <c r="T160" s="317"/>
      <c r="U160" s="317"/>
      <c r="V160" s="317"/>
      <c r="W160" s="317"/>
      <c r="X160" s="317"/>
      <c r="Y160" s="317"/>
      <c r="Z160" s="317"/>
      <c r="AA160" s="317"/>
      <c r="AB160" s="317"/>
      <c r="AC160" s="317"/>
      <c r="AD160" s="317"/>
      <c r="AE160" s="317"/>
      <c r="AF160" s="317"/>
      <c r="AG160" s="317"/>
      <c r="AH160" s="317"/>
      <c r="AI160" s="318"/>
      <c r="AJ160" s="318"/>
      <c r="AK160" s="318"/>
      <c r="AL160" s="318"/>
      <c r="AM160" s="318"/>
      <c r="AN160" s="318"/>
      <c r="AO160" s="318"/>
      <c r="AP160" s="318"/>
      <c r="AQ160" s="318"/>
      <c r="AR160" s="318"/>
      <c r="AS160" s="318"/>
      <c r="AT160" s="318"/>
      <c r="AU160" s="318"/>
      <c r="AV160" s="318"/>
      <c r="AW160" s="318"/>
      <c r="AX160" s="318"/>
      <c r="AY160" s="318"/>
      <c r="AZ160" s="318"/>
      <c r="BA160" s="318"/>
      <c r="BB160" s="318"/>
      <c r="BC160" s="318"/>
      <c r="BD160" s="318"/>
      <c r="BE160" s="318"/>
      <c r="BF160" s="318"/>
      <c r="BG160" s="318"/>
      <c r="BH160" s="318"/>
      <c r="BI160" s="318"/>
      <c r="BJ160" s="318"/>
      <c r="BK160" s="318"/>
      <c r="BL160" s="318"/>
      <c r="BM160" s="318"/>
      <c r="BN160" s="318"/>
      <c r="BO160" s="318"/>
      <c r="BP160" s="318"/>
      <c r="BQ160" s="318"/>
      <c r="BR160" s="318"/>
      <c r="BS160" s="318"/>
      <c r="BT160" s="318"/>
      <c r="BU160" s="318"/>
      <c r="BV160" s="318"/>
      <c r="BW160" s="318"/>
      <c r="BX160" s="318"/>
      <c r="BY160" s="318"/>
      <c r="BZ160" s="318"/>
      <c r="CA160" s="318"/>
      <c r="CB160" s="318"/>
      <c r="CC160" s="318"/>
      <c r="CD160" s="318"/>
      <c r="CE160" s="318"/>
      <c r="CF160" s="318"/>
      <c r="CG160" s="318"/>
      <c r="CH160" s="318"/>
      <c r="CI160" s="318"/>
      <c r="CJ160" s="318"/>
      <c r="CK160" s="318"/>
      <c r="CL160" s="318"/>
      <c r="CM160" s="318"/>
      <c r="CN160" s="318"/>
      <c r="CO160" s="318"/>
      <c r="CP160" s="318"/>
      <c r="CQ160" s="318"/>
      <c r="CR160" s="318"/>
      <c r="CS160" s="318"/>
      <c r="CT160" s="318"/>
      <c r="CU160" s="318"/>
      <c r="CV160" s="318"/>
      <c r="CW160" s="318"/>
      <c r="CX160" s="318"/>
      <c r="CY160" s="318"/>
      <c r="CZ160" s="318"/>
      <c r="DA160" s="318"/>
      <c r="DB160" s="318"/>
      <c r="DC160" s="318"/>
      <c r="DD160" s="318"/>
      <c r="DE160" s="318"/>
      <c r="DF160" s="318"/>
      <c r="DG160" s="318"/>
      <c r="DH160" s="318"/>
      <c r="DI160" s="318"/>
      <c r="DJ160" s="318"/>
      <c r="DK160" s="318"/>
      <c r="DL160" s="318"/>
      <c r="DM160" s="318"/>
      <c r="DN160" s="318"/>
      <c r="DO160" s="318"/>
      <c r="DP160" s="318"/>
      <c r="DQ160" s="318"/>
      <c r="DR160" s="318"/>
      <c r="DS160" s="318"/>
      <c r="DT160" s="318"/>
      <c r="DU160" s="318"/>
      <c r="DV160" s="318"/>
      <c r="DW160" s="318"/>
      <c r="DX160" s="318"/>
      <c r="DY160" s="318"/>
      <c r="DZ160" s="318"/>
      <c r="EA160" s="318"/>
      <c r="EB160" s="318"/>
      <c r="EC160" s="318"/>
      <c r="ED160" s="318"/>
      <c r="EE160" s="318"/>
      <c r="EF160" s="318"/>
      <c r="EG160" s="318"/>
      <c r="EH160" s="318"/>
      <c r="EI160" s="318"/>
      <c r="EJ160" s="318"/>
      <c r="EK160" s="318"/>
      <c r="EL160" s="318"/>
      <c r="EM160" s="318"/>
      <c r="EN160" s="318"/>
      <c r="EO160" s="318"/>
      <c r="EP160" s="318"/>
      <c r="EQ160" s="318"/>
      <c r="ER160" s="318"/>
      <c r="ES160" s="318"/>
      <c r="ET160" s="318"/>
      <c r="EU160" s="318"/>
      <c r="EV160" s="318"/>
      <c r="EW160" s="318"/>
      <c r="EX160" s="318"/>
      <c r="EY160" s="318"/>
      <c r="EZ160" s="318"/>
      <c r="FA160" s="318"/>
      <c r="FB160" s="318"/>
      <c r="FC160" s="318"/>
      <c r="FD160" s="318"/>
      <c r="FE160" s="318"/>
      <c r="FF160" s="318"/>
      <c r="FG160" s="318"/>
      <c r="FH160" s="318"/>
      <c r="FI160" s="318"/>
      <c r="FJ160" s="318"/>
      <c r="FK160" s="318"/>
      <c r="FL160" s="318"/>
      <c r="FM160" s="318"/>
      <c r="FN160" s="318"/>
      <c r="FO160" s="318"/>
      <c r="FP160" s="318"/>
      <c r="FQ160" s="318"/>
      <c r="FR160" s="318"/>
      <c r="FS160" s="318"/>
      <c r="FT160" s="318"/>
      <c r="FU160" s="318"/>
      <c r="FV160" s="318"/>
      <c r="FW160" s="318"/>
      <c r="FX160" s="318"/>
      <c r="FY160" s="318"/>
      <c r="FZ160" s="318"/>
      <c r="GA160" s="318"/>
      <c r="GB160" s="318"/>
      <c r="GC160" s="318"/>
      <c r="GD160" s="318"/>
      <c r="GE160" s="318"/>
      <c r="GF160" s="318"/>
      <c r="GG160" s="318"/>
      <c r="GH160" s="318"/>
      <c r="GI160" s="318"/>
      <c r="GJ160" s="318"/>
      <c r="GK160" s="318"/>
      <c r="GL160" s="318"/>
      <c r="GM160" s="318"/>
      <c r="GN160" s="318"/>
      <c r="GO160" s="318"/>
      <c r="GP160" s="318"/>
      <c r="GQ160" s="318"/>
      <c r="GR160" s="318"/>
      <c r="GS160" s="318"/>
      <c r="GT160" s="318"/>
      <c r="GU160" s="318"/>
      <c r="GV160" s="318"/>
      <c r="GW160" s="318"/>
      <c r="GX160" s="318"/>
      <c r="GY160" s="318"/>
      <c r="GZ160" s="318"/>
      <c r="HA160" s="318"/>
      <c r="HB160" s="318"/>
      <c r="HC160" s="318"/>
      <c r="HD160" s="318"/>
      <c r="HE160" s="318"/>
      <c r="HF160" s="318"/>
      <c r="HG160" s="318"/>
      <c r="HH160" s="318"/>
      <c r="HI160" s="318"/>
      <c r="HJ160" s="318"/>
      <c r="HK160" s="318"/>
      <c r="HL160" s="318"/>
      <c r="HM160" s="318"/>
      <c r="HN160" s="318"/>
      <c r="HO160" s="318"/>
      <c r="HP160" s="318"/>
      <c r="HQ160" s="318"/>
      <c r="HR160" s="318"/>
      <c r="HS160" s="318"/>
      <c r="HT160" s="318"/>
      <c r="HU160" s="318"/>
      <c r="HV160" s="318"/>
      <c r="HW160" s="318"/>
      <c r="HX160" s="318"/>
      <c r="HY160" s="318"/>
      <c r="HZ160" s="318"/>
      <c r="IA160" s="318"/>
      <c r="IB160" s="318"/>
      <c r="IC160" s="318"/>
      <c r="ID160" s="318"/>
      <c r="IE160" s="318"/>
      <c r="IF160" s="318"/>
      <c r="IG160" s="318"/>
      <c r="IH160" s="318"/>
      <c r="II160" s="318"/>
      <c r="IJ160" s="318"/>
      <c r="IK160" s="318"/>
      <c r="IL160" s="318"/>
      <c r="IM160" s="318"/>
      <c r="IN160" s="318"/>
      <c r="IO160" s="318"/>
      <c r="IP160" s="318"/>
    </row>
    <row r="161" spans="1:250" s="54" customFormat="1" x14ac:dyDescent="0.2">
      <c r="A161" s="315" t="s">
        <v>531</v>
      </c>
      <c r="B161" s="350" t="s">
        <v>532</v>
      </c>
      <c r="C161" s="351"/>
      <c r="D161" s="351"/>
      <c r="E161" s="351"/>
      <c r="F161" s="351"/>
      <c r="G161" s="351"/>
      <c r="H161" s="351"/>
      <c r="I161" s="315" t="s">
        <v>30</v>
      </c>
      <c r="J161" s="316" t="s">
        <v>518</v>
      </c>
      <c r="K161" s="317"/>
      <c r="L161" s="317"/>
      <c r="M161" s="317"/>
      <c r="N161" s="317"/>
      <c r="O161" s="317"/>
      <c r="P161" s="317"/>
      <c r="Q161" s="317"/>
      <c r="R161" s="317"/>
      <c r="S161" s="317"/>
      <c r="T161" s="317"/>
      <c r="U161" s="317"/>
      <c r="V161" s="317"/>
      <c r="W161" s="317"/>
      <c r="X161" s="317"/>
      <c r="Y161" s="317"/>
      <c r="Z161" s="317"/>
      <c r="AA161" s="317"/>
      <c r="AB161" s="317"/>
      <c r="AC161" s="317"/>
      <c r="AD161" s="317"/>
      <c r="AE161" s="317"/>
      <c r="AF161" s="317"/>
      <c r="AG161" s="317"/>
      <c r="AH161" s="317"/>
      <c r="AI161" s="318"/>
      <c r="AJ161" s="318"/>
      <c r="AK161" s="318"/>
      <c r="AL161" s="318"/>
      <c r="AM161" s="318"/>
      <c r="AN161" s="318"/>
      <c r="AO161" s="318"/>
      <c r="AP161" s="318"/>
      <c r="AQ161" s="318"/>
      <c r="AR161" s="318"/>
      <c r="AS161" s="318"/>
      <c r="AT161" s="318"/>
      <c r="AU161" s="318"/>
      <c r="AV161" s="318"/>
      <c r="AW161" s="318"/>
      <c r="AX161" s="318"/>
      <c r="AY161" s="318"/>
      <c r="AZ161" s="318"/>
      <c r="BA161" s="318"/>
      <c r="BB161" s="318"/>
      <c r="BC161" s="318"/>
      <c r="BD161" s="318"/>
      <c r="BE161" s="318"/>
      <c r="BF161" s="318"/>
      <c r="BG161" s="318"/>
      <c r="BH161" s="318"/>
      <c r="BI161" s="318"/>
      <c r="BJ161" s="318"/>
      <c r="BK161" s="318"/>
      <c r="BL161" s="318"/>
      <c r="BM161" s="318"/>
      <c r="BN161" s="318"/>
      <c r="BO161" s="318"/>
      <c r="BP161" s="318"/>
      <c r="BQ161" s="318"/>
      <c r="BR161" s="318"/>
      <c r="BS161" s="318"/>
      <c r="BT161" s="318"/>
      <c r="BU161" s="318"/>
      <c r="BV161" s="318"/>
      <c r="BW161" s="318"/>
      <c r="BX161" s="318"/>
      <c r="BY161" s="318"/>
      <c r="BZ161" s="318"/>
      <c r="CA161" s="318"/>
      <c r="CB161" s="318"/>
      <c r="CC161" s="318"/>
      <c r="CD161" s="318"/>
      <c r="CE161" s="318"/>
      <c r="CF161" s="318"/>
      <c r="CG161" s="318"/>
      <c r="CH161" s="318"/>
      <c r="CI161" s="318"/>
      <c r="CJ161" s="318"/>
      <c r="CK161" s="318"/>
      <c r="CL161" s="318"/>
      <c r="CM161" s="318"/>
      <c r="CN161" s="318"/>
      <c r="CO161" s="318"/>
      <c r="CP161" s="318"/>
      <c r="CQ161" s="318"/>
      <c r="CR161" s="318"/>
      <c r="CS161" s="318"/>
      <c r="CT161" s="318"/>
      <c r="CU161" s="318"/>
      <c r="CV161" s="318"/>
      <c r="CW161" s="318"/>
      <c r="CX161" s="318"/>
      <c r="CY161" s="318"/>
      <c r="CZ161" s="318"/>
      <c r="DA161" s="318"/>
      <c r="DB161" s="318"/>
      <c r="DC161" s="318"/>
      <c r="DD161" s="318"/>
      <c r="DE161" s="318"/>
      <c r="DF161" s="318"/>
      <c r="DG161" s="318"/>
      <c r="DH161" s="318"/>
      <c r="DI161" s="318"/>
      <c r="DJ161" s="318"/>
      <c r="DK161" s="318"/>
      <c r="DL161" s="318"/>
      <c r="DM161" s="318"/>
      <c r="DN161" s="318"/>
      <c r="DO161" s="318"/>
      <c r="DP161" s="318"/>
      <c r="DQ161" s="318"/>
      <c r="DR161" s="318"/>
      <c r="DS161" s="318"/>
      <c r="DT161" s="318"/>
      <c r="DU161" s="318"/>
      <c r="DV161" s="318"/>
      <c r="DW161" s="318"/>
      <c r="DX161" s="318"/>
      <c r="DY161" s="318"/>
      <c r="DZ161" s="318"/>
      <c r="EA161" s="318"/>
      <c r="EB161" s="318"/>
      <c r="EC161" s="318"/>
      <c r="ED161" s="318"/>
      <c r="EE161" s="318"/>
      <c r="EF161" s="318"/>
      <c r="EG161" s="318"/>
      <c r="EH161" s="318"/>
      <c r="EI161" s="318"/>
      <c r="EJ161" s="318"/>
      <c r="EK161" s="318"/>
      <c r="EL161" s="318"/>
      <c r="EM161" s="318"/>
      <c r="EN161" s="318"/>
      <c r="EO161" s="318"/>
      <c r="EP161" s="318"/>
      <c r="EQ161" s="318"/>
      <c r="ER161" s="318"/>
      <c r="ES161" s="318"/>
      <c r="ET161" s="318"/>
      <c r="EU161" s="318"/>
      <c r="EV161" s="318"/>
      <c r="EW161" s="318"/>
      <c r="EX161" s="318"/>
      <c r="EY161" s="318"/>
      <c r="EZ161" s="318"/>
      <c r="FA161" s="318"/>
      <c r="FB161" s="318"/>
      <c r="FC161" s="318"/>
      <c r="FD161" s="318"/>
      <c r="FE161" s="318"/>
      <c r="FF161" s="318"/>
      <c r="FG161" s="318"/>
      <c r="FH161" s="318"/>
      <c r="FI161" s="318"/>
      <c r="FJ161" s="318"/>
      <c r="FK161" s="318"/>
      <c r="FL161" s="318"/>
      <c r="FM161" s="318"/>
      <c r="FN161" s="318"/>
      <c r="FO161" s="318"/>
      <c r="FP161" s="318"/>
      <c r="FQ161" s="318"/>
      <c r="FR161" s="318"/>
      <c r="FS161" s="318"/>
      <c r="FT161" s="318"/>
      <c r="FU161" s="318"/>
      <c r="FV161" s="318"/>
      <c r="FW161" s="318"/>
      <c r="FX161" s="318"/>
      <c r="FY161" s="318"/>
      <c r="FZ161" s="318"/>
      <c r="GA161" s="318"/>
      <c r="GB161" s="318"/>
      <c r="GC161" s="318"/>
      <c r="GD161" s="318"/>
      <c r="GE161" s="318"/>
      <c r="GF161" s="318"/>
      <c r="GG161" s="318"/>
      <c r="GH161" s="318"/>
      <c r="GI161" s="318"/>
      <c r="GJ161" s="318"/>
      <c r="GK161" s="318"/>
      <c r="GL161" s="318"/>
      <c r="GM161" s="318"/>
      <c r="GN161" s="318"/>
      <c r="GO161" s="318"/>
      <c r="GP161" s="318"/>
      <c r="GQ161" s="318"/>
      <c r="GR161" s="318"/>
      <c r="GS161" s="318"/>
      <c r="GT161" s="318"/>
      <c r="GU161" s="318"/>
      <c r="GV161" s="318"/>
      <c r="GW161" s="318"/>
      <c r="GX161" s="318"/>
      <c r="GY161" s="318"/>
      <c r="GZ161" s="318"/>
      <c r="HA161" s="318"/>
      <c r="HB161" s="318"/>
      <c r="HC161" s="318"/>
      <c r="HD161" s="318"/>
      <c r="HE161" s="318"/>
      <c r="HF161" s="318"/>
      <c r="HG161" s="318"/>
      <c r="HH161" s="318"/>
      <c r="HI161" s="318"/>
      <c r="HJ161" s="318"/>
      <c r="HK161" s="318"/>
      <c r="HL161" s="318"/>
      <c r="HM161" s="318"/>
      <c r="HN161" s="318"/>
      <c r="HO161" s="318"/>
      <c r="HP161" s="318"/>
      <c r="HQ161" s="318"/>
      <c r="HR161" s="318"/>
      <c r="HS161" s="318"/>
      <c r="HT161" s="318"/>
      <c r="HU161" s="318"/>
      <c r="HV161" s="318"/>
      <c r="HW161" s="318"/>
      <c r="HX161" s="318"/>
      <c r="HY161" s="318"/>
      <c r="HZ161" s="318"/>
      <c r="IA161" s="318"/>
      <c r="IB161" s="318"/>
      <c r="IC161" s="318"/>
      <c r="ID161" s="318"/>
      <c r="IE161" s="318"/>
      <c r="IF161" s="318"/>
      <c r="IG161" s="318"/>
      <c r="IH161" s="318"/>
      <c r="II161" s="318"/>
      <c r="IJ161" s="318"/>
      <c r="IK161" s="318"/>
      <c r="IL161" s="318"/>
      <c r="IM161" s="318"/>
      <c r="IN161" s="318"/>
      <c r="IO161" s="318"/>
      <c r="IP161" s="318"/>
    </row>
    <row r="162" spans="1:250" s="54" customFormat="1" ht="22.5" x14ac:dyDescent="0.2">
      <c r="A162" s="315" t="s">
        <v>261</v>
      </c>
      <c r="B162" s="350" t="s">
        <v>533</v>
      </c>
      <c r="C162" s="351"/>
      <c r="D162" s="351"/>
      <c r="E162" s="351"/>
      <c r="F162" s="351"/>
      <c r="G162" s="351"/>
      <c r="H162" s="351"/>
      <c r="I162" s="315" t="s">
        <v>29</v>
      </c>
      <c r="J162" s="315" t="s">
        <v>260</v>
      </c>
      <c r="K162" s="317"/>
      <c r="L162" s="317"/>
      <c r="M162" s="317"/>
      <c r="N162" s="317"/>
      <c r="O162" s="317"/>
      <c r="P162" s="317"/>
      <c r="Q162" s="317"/>
      <c r="R162" s="317"/>
      <c r="S162" s="317"/>
      <c r="T162" s="317"/>
      <c r="U162" s="317"/>
      <c r="V162" s="317"/>
      <c r="W162" s="317"/>
      <c r="X162" s="317"/>
      <c r="Y162" s="317"/>
      <c r="Z162" s="317"/>
      <c r="AA162" s="317"/>
      <c r="AB162" s="317"/>
      <c r="AC162" s="317"/>
      <c r="AD162" s="317"/>
      <c r="AE162" s="317"/>
      <c r="AF162" s="317"/>
      <c r="AG162" s="317"/>
      <c r="AH162" s="317"/>
      <c r="AI162" s="318"/>
      <c r="AJ162" s="318"/>
      <c r="AK162" s="318"/>
      <c r="AL162" s="318"/>
      <c r="AM162" s="318"/>
      <c r="AN162" s="318"/>
      <c r="AO162" s="318"/>
      <c r="AP162" s="318"/>
      <c r="AQ162" s="318"/>
      <c r="AR162" s="318"/>
      <c r="AS162" s="318"/>
      <c r="AT162" s="318"/>
      <c r="AU162" s="318"/>
      <c r="AV162" s="318"/>
      <c r="AW162" s="318"/>
      <c r="AX162" s="318"/>
      <c r="AY162" s="318"/>
      <c r="AZ162" s="318"/>
      <c r="BA162" s="318"/>
      <c r="BB162" s="318"/>
      <c r="BC162" s="318"/>
      <c r="BD162" s="318"/>
      <c r="BE162" s="318"/>
      <c r="BF162" s="318"/>
      <c r="BG162" s="318"/>
      <c r="BH162" s="318"/>
      <c r="BI162" s="318"/>
      <c r="BJ162" s="318"/>
      <c r="BK162" s="318"/>
      <c r="BL162" s="318"/>
      <c r="BM162" s="318"/>
      <c r="BN162" s="318"/>
      <c r="BO162" s="318"/>
      <c r="BP162" s="318"/>
      <c r="BQ162" s="318"/>
      <c r="BR162" s="318"/>
      <c r="BS162" s="318"/>
      <c r="BT162" s="318"/>
      <c r="BU162" s="318"/>
      <c r="BV162" s="318"/>
      <c r="BW162" s="318"/>
      <c r="BX162" s="318"/>
      <c r="BY162" s="318"/>
      <c r="BZ162" s="318"/>
      <c r="CA162" s="318"/>
      <c r="CB162" s="318"/>
      <c r="CC162" s="318"/>
      <c r="CD162" s="318"/>
      <c r="CE162" s="318"/>
      <c r="CF162" s="318"/>
      <c r="CG162" s="318"/>
      <c r="CH162" s="318"/>
      <c r="CI162" s="318"/>
      <c r="CJ162" s="318"/>
      <c r="CK162" s="318"/>
      <c r="CL162" s="318"/>
      <c r="CM162" s="318"/>
      <c r="CN162" s="318"/>
      <c r="CO162" s="318"/>
      <c r="CP162" s="318"/>
      <c r="CQ162" s="318"/>
      <c r="CR162" s="318"/>
      <c r="CS162" s="318"/>
      <c r="CT162" s="318"/>
      <c r="CU162" s="318"/>
      <c r="CV162" s="318"/>
      <c r="CW162" s="318"/>
      <c r="CX162" s="318"/>
      <c r="CY162" s="318"/>
      <c r="CZ162" s="318"/>
      <c r="DA162" s="318"/>
      <c r="DB162" s="318"/>
      <c r="DC162" s="318"/>
      <c r="DD162" s="318"/>
      <c r="DE162" s="318"/>
      <c r="DF162" s="318"/>
      <c r="DG162" s="318"/>
      <c r="DH162" s="318"/>
      <c r="DI162" s="318"/>
      <c r="DJ162" s="318"/>
      <c r="DK162" s="318"/>
      <c r="DL162" s="318"/>
      <c r="DM162" s="318"/>
      <c r="DN162" s="318"/>
      <c r="DO162" s="318"/>
      <c r="DP162" s="318"/>
      <c r="DQ162" s="318"/>
      <c r="DR162" s="318"/>
      <c r="DS162" s="318"/>
      <c r="DT162" s="318"/>
      <c r="DU162" s="318"/>
      <c r="DV162" s="318"/>
      <c r="DW162" s="318"/>
      <c r="DX162" s="318"/>
      <c r="DY162" s="318"/>
      <c r="DZ162" s="318"/>
      <c r="EA162" s="318"/>
      <c r="EB162" s="318"/>
      <c r="EC162" s="318"/>
      <c r="ED162" s="318"/>
      <c r="EE162" s="318"/>
      <c r="EF162" s="318"/>
      <c r="EG162" s="318"/>
      <c r="EH162" s="318"/>
      <c r="EI162" s="318"/>
      <c r="EJ162" s="318"/>
      <c r="EK162" s="318"/>
      <c r="EL162" s="318"/>
      <c r="EM162" s="318"/>
      <c r="EN162" s="318"/>
      <c r="EO162" s="318"/>
      <c r="EP162" s="318"/>
      <c r="EQ162" s="318"/>
      <c r="ER162" s="318"/>
      <c r="ES162" s="318"/>
      <c r="ET162" s="318"/>
      <c r="EU162" s="318"/>
      <c r="EV162" s="318"/>
      <c r="EW162" s="318"/>
      <c r="EX162" s="318"/>
      <c r="EY162" s="318"/>
      <c r="EZ162" s="318"/>
      <c r="FA162" s="318"/>
      <c r="FB162" s="318"/>
      <c r="FC162" s="318"/>
      <c r="FD162" s="318"/>
      <c r="FE162" s="318"/>
      <c r="FF162" s="318"/>
      <c r="FG162" s="318"/>
      <c r="FH162" s="318"/>
      <c r="FI162" s="318"/>
      <c r="FJ162" s="318"/>
      <c r="FK162" s="318"/>
      <c r="FL162" s="318"/>
      <c r="FM162" s="318"/>
      <c r="FN162" s="318"/>
      <c r="FO162" s="318"/>
      <c r="FP162" s="318"/>
      <c r="FQ162" s="318"/>
      <c r="FR162" s="318"/>
      <c r="FS162" s="318"/>
      <c r="FT162" s="318"/>
      <c r="FU162" s="318"/>
      <c r="FV162" s="318"/>
      <c r="FW162" s="318"/>
      <c r="FX162" s="318"/>
      <c r="FY162" s="318"/>
      <c r="FZ162" s="318"/>
      <c r="GA162" s="318"/>
      <c r="GB162" s="318"/>
      <c r="GC162" s="318"/>
      <c r="GD162" s="318"/>
      <c r="GE162" s="318"/>
      <c r="GF162" s="318"/>
      <c r="GG162" s="318"/>
      <c r="GH162" s="318"/>
      <c r="GI162" s="318"/>
      <c r="GJ162" s="318"/>
      <c r="GK162" s="318"/>
      <c r="GL162" s="318"/>
      <c r="GM162" s="318"/>
      <c r="GN162" s="318"/>
      <c r="GO162" s="318"/>
      <c r="GP162" s="318"/>
      <c r="GQ162" s="318"/>
      <c r="GR162" s="318"/>
      <c r="GS162" s="318"/>
      <c r="GT162" s="318"/>
      <c r="GU162" s="318"/>
      <c r="GV162" s="318"/>
      <c r="GW162" s="318"/>
      <c r="GX162" s="318"/>
      <c r="GY162" s="318"/>
      <c r="GZ162" s="318"/>
      <c r="HA162" s="318"/>
      <c r="HB162" s="318"/>
      <c r="HC162" s="318"/>
      <c r="HD162" s="318"/>
      <c r="HE162" s="318"/>
      <c r="HF162" s="318"/>
      <c r="HG162" s="318"/>
      <c r="HH162" s="318"/>
      <c r="HI162" s="318"/>
      <c r="HJ162" s="318"/>
      <c r="HK162" s="318"/>
      <c r="HL162" s="318"/>
      <c r="HM162" s="318"/>
      <c r="HN162" s="318"/>
      <c r="HO162" s="318"/>
      <c r="HP162" s="318"/>
      <c r="HQ162" s="318"/>
      <c r="HR162" s="318"/>
      <c r="HS162" s="318"/>
      <c r="HT162" s="318"/>
      <c r="HU162" s="318"/>
      <c r="HV162" s="318"/>
      <c r="HW162" s="318"/>
      <c r="HX162" s="318"/>
      <c r="HY162" s="318"/>
      <c r="HZ162" s="318"/>
      <c r="IA162" s="318"/>
      <c r="IB162" s="318"/>
      <c r="IC162" s="318"/>
      <c r="ID162" s="318"/>
      <c r="IE162" s="318"/>
      <c r="IF162" s="318"/>
      <c r="IG162" s="318"/>
      <c r="IH162" s="318"/>
      <c r="II162" s="318"/>
      <c r="IJ162" s="318"/>
      <c r="IK162" s="318"/>
      <c r="IL162" s="318"/>
      <c r="IM162" s="318"/>
      <c r="IN162" s="318"/>
      <c r="IO162" s="318"/>
      <c r="IP162" s="318"/>
    </row>
    <row r="163" spans="1:250" s="54" customFormat="1" ht="12.75" customHeight="1" x14ac:dyDescent="0.2">
      <c r="A163" s="379" t="s">
        <v>259</v>
      </c>
      <c r="B163" s="376"/>
      <c r="C163" s="376"/>
      <c r="D163" s="376"/>
      <c r="E163" s="376"/>
      <c r="F163" s="376"/>
      <c r="G163" s="376"/>
      <c r="H163" s="376"/>
      <c r="I163" s="376"/>
      <c r="J163" s="376"/>
      <c r="K163" s="317"/>
      <c r="L163" s="317"/>
      <c r="M163" s="317"/>
      <c r="N163" s="317"/>
      <c r="O163" s="317"/>
      <c r="P163" s="317"/>
      <c r="Q163" s="317"/>
      <c r="R163" s="317"/>
      <c r="S163" s="317"/>
      <c r="T163" s="317"/>
      <c r="U163" s="317"/>
      <c r="V163" s="317"/>
      <c r="W163" s="317"/>
      <c r="X163" s="317"/>
      <c r="Y163" s="317"/>
      <c r="Z163" s="317"/>
      <c r="AA163" s="317"/>
      <c r="AB163" s="317"/>
      <c r="AC163" s="317"/>
      <c r="AD163" s="317"/>
      <c r="AE163" s="317"/>
      <c r="AF163" s="317"/>
      <c r="AG163" s="317"/>
      <c r="AH163" s="317"/>
      <c r="AI163" s="318"/>
      <c r="AJ163" s="318"/>
      <c r="AK163" s="318"/>
      <c r="AL163" s="318"/>
      <c r="AM163" s="318"/>
      <c r="AN163" s="318"/>
      <c r="AO163" s="318"/>
      <c r="AP163" s="318"/>
      <c r="AQ163" s="318"/>
      <c r="AR163" s="318"/>
      <c r="AS163" s="318"/>
      <c r="AT163" s="318"/>
      <c r="AU163" s="318"/>
      <c r="AV163" s="318"/>
      <c r="AW163" s="318"/>
      <c r="AX163" s="318"/>
      <c r="AY163" s="318"/>
      <c r="AZ163" s="318"/>
      <c r="BA163" s="318"/>
      <c r="BB163" s="318"/>
      <c r="BC163" s="318"/>
      <c r="BD163" s="318"/>
      <c r="BE163" s="318"/>
      <c r="BF163" s="318"/>
      <c r="BG163" s="318"/>
      <c r="BH163" s="318"/>
      <c r="BI163" s="318"/>
      <c r="BJ163" s="318"/>
      <c r="BK163" s="318"/>
      <c r="BL163" s="318"/>
      <c r="BM163" s="318"/>
      <c r="BN163" s="318"/>
      <c r="BO163" s="318"/>
      <c r="BP163" s="318"/>
      <c r="BQ163" s="318"/>
      <c r="BR163" s="318"/>
      <c r="BS163" s="318"/>
      <c r="BT163" s="318"/>
      <c r="BU163" s="318"/>
      <c r="BV163" s="318"/>
      <c r="BW163" s="318"/>
      <c r="BX163" s="318"/>
      <c r="BY163" s="318"/>
      <c r="BZ163" s="318"/>
      <c r="CA163" s="318"/>
      <c r="CB163" s="318"/>
      <c r="CC163" s="318"/>
      <c r="CD163" s="318"/>
      <c r="CE163" s="318"/>
      <c r="CF163" s="318"/>
      <c r="CG163" s="318"/>
      <c r="CH163" s="318"/>
      <c r="CI163" s="318"/>
      <c r="CJ163" s="318"/>
      <c r="CK163" s="318"/>
      <c r="CL163" s="318"/>
      <c r="CM163" s="318"/>
      <c r="CN163" s="318"/>
      <c r="CO163" s="318"/>
      <c r="CP163" s="318"/>
      <c r="CQ163" s="318"/>
      <c r="CR163" s="318"/>
      <c r="CS163" s="318"/>
      <c r="CT163" s="318"/>
      <c r="CU163" s="318"/>
      <c r="CV163" s="318"/>
      <c r="CW163" s="318"/>
      <c r="CX163" s="318"/>
      <c r="CY163" s="318"/>
      <c r="CZ163" s="318"/>
      <c r="DA163" s="318"/>
      <c r="DB163" s="318"/>
      <c r="DC163" s="318"/>
      <c r="DD163" s="318"/>
      <c r="DE163" s="318"/>
      <c r="DF163" s="318"/>
      <c r="DG163" s="318"/>
      <c r="DH163" s="318"/>
      <c r="DI163" s="318"/>
      <c r="DJ163" s="318"/>
      <c r="DK163" s="318"/>
      <c r="DL163" s="318"/>
      <c r="DM163" s="318"/>
      <c r="DN163" s="318"/>
      <c r="DO163" s="318"/>
      <c r="DP163" s="318"/>
      <c r="DQ163" s="318"/>
      <c r="DR163" s="318"/>
      <c r="DS163" s="318"/>
      <c r="DT163" s="318"/>
      <c r="DU163" s="318"/>
      <c r="DV163" s="318"/>
      <c r="DW163" s="318"/>
      <c r="DX163" s="318"/>
      <c r="DY163" s="318"/>
      <c r="DZ163" s="318"/>
      <c r="EA163" s="318"/>
      <c r="EB163" s="318"/>
      <c r="EC163" s="318"/>
      <c r="ED163" s="318"/>
      <c r="EE163" s="318"/>
      <c r="EF163" s="318"/>
      <c r="EG163" s="318"/>
      <c r="EH163" s="318"/>
      <c r="EI163" s="318"/>
      <c r="EJ163" s="318"/>
      <c r="EK163" s="318"/>
      <c r="EL163" s="318"/>
      <c r="EM163" s="318"/>
      <c r="EN163" s="318"/>
      <c r="EO163" s="318"/>
      <c r="EP163" s="318"/>
      <c r="EQ163" s="318"/>
      <c r="ER163" s="318"/>
      <c r="ES163" s="318"/>
      <c r="ET163" s="318"/>
      <c r="EU163" s="318"/>
      <c r="EV163" s="318"/>
      <c r="EW163" s="318"/>
      <c r="EX163" s="318"/>
      <c r="EY163" s="318"/>
      <c r="EZ163" s="318"/>
      <c r="FA163" s="318"/>
      <c r="FB163" s="318"/>
      <c r="FC163" s="318"/>
      <c r="FD163" s="318"/>
      <c r="FE163" s="318"/>
      <c r="FF163" s="318"/>
      <c r="FG163" s="318"/>
      <c r="FH163" s="318"/>
      <c r="FI163" s="318"/>
      <c r="FJ163" s="318"/>
      <c r="FK163" s="318"/>
      <c r="FL163" s="318"/>
      <c r="FM163" s="318"/>
      <c r="FN163" s="318"/>
      <c r="FO163" s="318"/>
      <c r="FP163" s="318"/>
      <c r="FQ163" s="318"/>
      <c r="FR163" s="318"/>
      <c r="FS163" s="318"/>
      <c r="FT163" s="318"/>
      <c r="FU163" s="318"/>
      <c r="FV163" s="318"/>
      <c r="FW163" s="318"/>
      <c r="FX163" s="318"/>
      <c r="FY163" s="318"/>
      <c r="FZ163" s="318"/>
      <c r="GA163" s="318"/>
      <c r="GB163" s="318"/>
      <c r="GC163" s="318"/>
      <c r="GD163" s="318"/>
      <c r="GE163" s="318"/>
      <c r="GF163" s="318"/>
      <c r="GG163" s="318"/>
      <c r="GH163" s="318"/>
      <c r="GI163" s="318"/>
      <c r="GJ163" s="318"/>
      <c r="GK163" s="318"/>
      <c r="GL163" s="318"/>
      <c r="GM163" s="318"/>
      <c r="GN163" s="318"/>
      <c r="GO163" s="318"/>
      <c r="GP163" s="318"/>
      <c r="GQ163" s="318"/>
      <c r="GR163" s="318"/>
      <c r="GS163" s="318"/>
      <c r="GT163" s="318"/>
      <c r="GU163" s="318"/>
      <c r="GV163" s="318"/>
      <c r="GW163" s="318"/>
      <c r="GX163" s="318"/>
      <c r="GY163" s="318"/>
      <c r="GZ163" s="318"/>
      <c r="HA163" s="318"/>
      <c r="HB163" s="318"/>
      <c r="HC163" s="318"/>
      <c r="HD163" s="318"/>
      <c r="HE163" s="318"/>
      <c r="HF163" s="318"/>
      <c r="HG163" s="318"/>
      <c r="HH163" s="318"/>
      <c r="HI163" s="318"/>
      <c r="HJ163" s="318"/>
      <c r="HK163" s="318"/>
      <c r="HL163" s="318"/>
      <c r="HM163" s="318"/>
      <c r="HN163" s="318"/>
      <c r="HO163" s="318"/>
      <c r="HP163" s="318"/>
      <c r="HQ163" s="318"/>
      <c r="HR163" s="318"/>
      <c r="HS163" s="318"/>
      <c r="HT163" s="318"/>
      <c r="HU163" s="318"/>
      <c r="HV163" s="318"/>
      <c r="HW163" s="318"/>
      <c r="HX163" s="318"/>
      <c r="HY163" s="318"/>
      <c r="HZ163" s="318"/>
      <c r="IA163" s="318"/>
      <c r="IB163" s="318"/>
      <c r="IC163" s="318"/>
      <c r="ID163" s="318"/>
      <c r="IE163" s="318"/>
      <c r="IF163" s="318"/>
      <c r="IG163" s="318"/>
      <c r="IH163" s="318"/>
      <c r="II163" s="318"/>
      <c r="IJ163" s="318"/>
      <c r="IK163" s="318"/>
      <c r="IL163" s="318"/>
      <c r="IM163" s="318"/>
      <c r="IN163" s="318"/>
      <c r="IO163" s="318"/>
      <c r="IP163" s="318"/>
    </row>
    <row r="164" spans="1:250" s="54" customFormat="1" ht="24" customHeight="1" x14ac:dyDescent="0.2">
      <c r="A164" s="313" t="s">
        <v>258</v>
      </c>
      <c r="B164" s="380" t="s">
        <v>257</v>
      </c>
      <c r="C164" s="380"/>
      <c r="D164" s="380"/>
      <c r="E164" s="380"/>
      <c r="F164" s="380"/>
      <c r="G164" s="380"/>
      <c r="H164" s="380"/>
      <c r="I164" s="313" t="s">
        <v>256</v>
      </c>
      <c r="J164" s="313" t="s">
        <v>255</v>
      </c>
      <c r="K164" s="317"/>
      <c r="L164" s="317"/>
      <c r="M164" s="317"/>
      <c r="N164" s="317"/>
      <c r="O164" s="317"/>
      <c r="P164" s="317"/>
      <c r="Q164" s="317"/>
      <c r="R164" s="317"/>
      <c r="S164" s="317"/>
      <c r="T164" s="317"/>
      <c r="U164" s="317"/>
      <c r="V164" s="317"/>
      <c r="W164" s="317"/>
      <c r="X164" s="317"/>
      <c r="Y164" s="317"/>
      <c r="Z164" s="317"/>
      <c r="AA164" s="317"/>
      <c r="AB164" s="317"/>
      <c r="AC164" s="317"/>
      <c r="AD164" s="317"/>
      <c r="AE164" s="317"/>
      <c r="AF164" s="317"/>
      <c r="AG164" s="317"/>
      <c r="AH164" s="317"/>
      <c r="AI164" s="318"/>
      <c r="AJ164" s="318"/>
      <c r="AK164" s="318"/>
      <c r="AL164" s="318"/>
      <c r="AM164" s="318"/>
      <c r="AN164" s="318"/>
      <c r="AO164" s="318"/>
      <c r="AP164" s="318"/>
      <c r="AQ164" s="318"/>
      <c r="AR164" s="318"/>
      <c r="AS164" s="318"/>
      <c r="AT164" s="318"/>
      <c r="AU164" s="318"/>
      <c r="AV164" s="318"/>
      <c r="AW164" s="318"/>
      <c r="AX164" s="318"/>
      <c r="AY164" s="318"/>
      <c r="AZ164" s="318"/>
      <c r="BA164" s="318"/>
      <c r="BB164" s="318"/>
      <c r="BC164" s="318"/>
      <c r="BD164" s="318"/>
      <c r="BE164" s="318"/>
      <c r="BF164" s="318"/>
      <c r="BG164" s="318"/>
      <c r="BH164" s="318"/>
      <c r="BI164" s="318"/>
      <c r="BJ164" s="318"/>
      <c r="BK164" s="318"/>
      <c r="BL164" s="318"/>
      <c r="BM164" s="318"/>
      <c r="BN164" s="318"/>
      <c r="BO164" s="318"/>
      <c r="BP164" s="318"/>
      <c r="BQ164" s="318"/>
      <c r="BR164" s="318"/>
      <c r="BS164" s="318"/>
      <c r="BT164" s="318"/>
      <c r="BU164" s="318"/>
      <c r="BV164" s="318"/>
      <c r="BW164" s="318"/>
      <c r="BX164" s="318"/>
      <c r="BY164" s="318"/>
      <c r="BZ164" s="318"/>
      <c r="CA164" s="318"/>
      <c r="CB164" s="318"/>
      <c r="CC164" s="318"/>
      <c r="CD164" s="318"/>
      <c r="CE164" s="318"/>
      <c r="CF164" s="318"/>
      <c r="CG164" s="318"/>
      <c r="CH164" s="318"/>
      <c r="CI164" s="318"/>
      <c r="CJ164" s="318"/>
      <c r="CK164" s="318"/>
      <c r="CL164" s="318"/>
      <c r="CM164" s="318"/>
      <c r="CN164" s="318"/>
      <c r="CO164" s="318"/>
      <c r="CP164" s="318"/>
      <c r="CQ164" s="318"/>
      <c r="CR164" s="318"/>
      <c r="CS164" s="318"/>
      <c r="CT164" s="318"/>
      <c r="CU164" s="318"/>
      <c r="CV164" s="318"/>
      <c r="CW164" s="318"/>
      <c r="CX164" s="318"/>
      <c r="CY164" s="318"/>
      <c r="CZ164" s="318"/>
      <c r="DA164" s="318"/>
      <c r="DB164" s="318"/>
      <c r="DC164" s="318"/>
      <c r="DD164" s="318"/>
      <c r="DE164" s="318"/>
      <c r="DF164" s="318"/>
      <c r="DG164" s="318"/>
      <c r="DH164" s="318"/>
      <c r="DI164" s="318"/>
      <c r="DJ164" s="318"/>
      <c r="DK164" s="318"/>
      <c r="DL164" s="318"/>
      <c r="DM164" s="318"/>
      <c r="DN164" s="318"/>
      <c r="DO164" s="318"/>
      <c r="DP164" s="318"/>
      <c r="DQ164" s="318"/>
      <c r="DR164" s="318"/>
      <c r="DS164" s="318"/>
      <c r="DT164" s="318"/>
      <c r="DU164" s="318"/>
      <c r="DV164" s="318"/>
      <c r="DW164" s="318"/>
      <c r="DX164" s="318"/>
      <c r="DY164" s="318"/>
      <c r="DZ164" s="318"/>
      <c r="EA164" s="318"/>
      <c r="EB164" s="318"/>
      <c r="EC164" s="318"/>
      <c r="ED164" s="318"/>
      <c r="EE164" s="318"/>
      <c r="EF164" s="318"/>
      <c r="EG164" s="318"/>
      <c r="EH164" s="318"/>
      <c r="EI164" s="318"/>
      <c r="EJ164" s="318"/>
      <c r="EK164" s="318"/>
      <c r="EL164" s="318"/>
      <c r="EM164" s="318"/>
      <c r="EN164" s="318"/>
      <c r="EO164" s="318"/>
      <c r="EP164" s="318"/>
      <c r="EQ164" s="318"/>
      <c r="ER164" s="318"/>
      <c r="ES164" s="318"/>
      <c r="ET164" s="318"/>
      <c r="EU164" s="318"/>
      <c r="EV164" s="318"/>
      <c r="EW164" s="318"/>
      <c r="EX164" s="318"/>
      <c r="EY164" s="318"/>
      <c r="EZ164" s="318"/>
      <c r="FA164" s="318"/>
      <c r="FB164" s="318"/>
      <c r="FC164" s="318"/>
      <c r="FD164" s="318"/>
      <c r="FE164" s="318"/>
      <c r="FF164" s="318"/>
      <c r="FG164" s="318"/>
      <c r="FH164" s="318"/>
      <c r="FI164" s="318"/>
      <c r="FJ164" s="318"/>
      <c r="FK164" s="318"/>
      <c r="FL164" s="318"/>
      <c r="FM164" s="318"/>
      <c r="FN164" s="318"/>
      <c r="FO164" s="318"/>
      <c r="FP164" s="318"/>
      <c r="FQ164" s="318"/>
      <c r="FR164" s="318"/>
      <c r="FS164" s="318"/>
      <c r="FT164" s="318"/>
      <c r="FU164" s="318"/>
      <c r="FV164" s="318"/>
      <c r="FW164" s="318"/>
      <c r="FX164" s="318"/>
      <c r="FY164" s="318"/>
      <c r="FZ164" s="318"/>
      <c r="GA164" s="318"/>
      <c r="GB164" s="318"/>
      <c r="GC164" s="318"/>
      <c r="GD164" s="318"/>
      <c r="GE164" s="318"/>
      <c r="GF164" s="318"/>
      <c r="GG164" s="318"/>
      <c r="GH164" s="318"/>
      <c r="GI164" s="318"/>
      <c r="GJ164" s="318"/>
      <c r="GK164" s="318"/>
      <c r="GL164" s="318"/>
      <c r="GM164" s="318"/>
      <c r="GN164" s="318"/>
      <c r="GO164" s="318"/>
      <c r="GP164" s="318"/>
      <c r="GQ164" s="318"/>
      <c r="GR164" s="318"/>
      <c r="GS164" s="318"/>
      <c r="GT164" s="318"/>
      <c r="GU164" s="318"/>
      <c r="GV164" s="318"/>
      <c r="GW164" s="318"/>
      <c r="GX164" s="318"/>
      <c r="GY164" s="318"/>
      <c r="GZ164" s="318"/>
      <c r="HA164" s="318"/>
      <c r="HB164" s="318"/>
      <c r="HC164" s="318"/>
      <c r="HD164" s="318"/>
      <c r="HE164" s="318"/>
      <c r="HF164" s="318"/>
      <c r="HG164" s="318"/>
      <c r="HH164" s="318"/>
      <c r="HI164" s="318"/>
      <c r="HJ164" s="318"/>
      <c r="HK164" s="318"/>
      <c r="HL164" s="318"/>
      <c r="HM164" s="318"/>
      <c r="HN164" s="318"/>
      <c r="HO164" s="318"/>
      <c r="HP164" s="318"/>
      <c r="HQ164" s="318"/>
      <c r="HR164" s="318"/>
      <c r="HS164" s="318"/>
      <c r="HT164" s="318"/>
      <c r="HU164" s="318"/>
      <c r="HV164" s="318"/>
      <c r="HW164" s="318"/>
      <c r="HX164" s="318"/>
      <c r="HY164" s="318"/>
      <c r="HZ164" s="318"/>
      <c r="IA164" s="318"/>
      <c r="IB164" s="318"/>
      <c r="IC164" s="318"/>
      <c r="ID164" s="318"/>
      <c r="IE164" s="318"/>
      <c r="IF164" s="318"/>
      <c r="IG164" s="318"/>
      <c r="IH164" s="318"/>
      <c r="II164" s="318"/>
      <c r="IJ164" s="318"/>
      <c r="IK164" s="318"/>
      <c r="IL164" s="318"/>
      <c r="IM164" s="318"/>
      <c r="IN164" s="318"/>
      <c r="IO164" s="318"/>
      <c r="IP164" s="318"/>
    </row>
    <row r="165" spans="1:250" s="54" customFormat="1" ht="12.75" customHeight="1" x14ac:dyDescent="0.2">
      <c r="A165" s="315" t="s">
        <v>254</v>
      </c>
      <c r="B165" s="351" t="s">
        <v>253</v>
      </c>
      <c r="C165" s="351"/>
      <c r="D165" s="351"/>
      <c r="E165" s="351"/>
      <c r="F165" s="351"/>
      <c r="G165" s="351"/>
      <c r="H165" s="351"/>
      <c r="I165" s="315" t="s">
        <v>243</v>
      </c>
      <c r="J165" s="316" t="s">
        <v>510</v>
      </c>
      <c r="K165" s="317"/>
      <c r="L165" s="317"/>
      <c r="M165" s="317"/>
      <c r="N165" s="317"/>
      <c r="O165" s="317"/>
      <c r="P165" s="317"/>
      <c r="Q165" s="317"/>
      <c r="R165" s="317"/>
      <c r="S165" s="317"/>
      <c r="T165" s="317"/>
      <c r="U165" s="317"/>
      <c r="V165" s="317"/>
      <c r="W165" s="317"/>
      <c r="X165" s="317"/>
      <c r="Y165" s="317"/>
      <c r="Z165" s="317"/>
      <c r="AA165" s="317"/>
      <c r="AB165" s="317"/>
      <c r="AC165" s="317"/>
      <c r="AD165" s="317"/>
      <c r="AE165" s="317"/>
      <c r="AF165" s="317"/>
      <c r="AG165" s="317"/>
      <c r="AH165" s="317"/>
      <c r="AI165" s="318"/>
      <c r="AJ165" s="318"/>
      <c r="AK165" s="318"/>
      <c r="AL165" s="318"/>
      <c r="AM165" s="318"/>
      <c r="AN165" s="318"/>
      <c r="AO165" s="318"/>
      <c r="AP165" s="318"/>
      <c r="AQ165" s="318"/>
      <c r="AR165" s="318"/>
      <c r="AS165" s="318"/>
      <c r="AT165" s="318"/>
      <c r="AU165" s="318"/>
      <c r="AV165" s="318"/>
      <c r="AW165" s="318"/>
      <c r="AX165" s="318"/>
      <c r="AY165" s="318"/>
      <c r="AZ165" s="318"/>
      <c r="BA165" s="318"/>
      <c r="BB165" s="318"/>
      <c r="BC165" s="318"/>
      <c r="BD165" s="318"/>
      <c r="BE165" s="318"/>
      <c r="BF165" s="318"/>
      <c r="BG165" s="318"/>
      <c r="BH165" s="318"/>
      <c r="BI165" s="318"/>
      <c r="BJ165" s="318"/>
      <c r="BK165" s="318"/>
      <c r="BL165" s="318"/>
      <c r="BM165" s="318"/>
      <c r="BN165" s="318"/>
      <c r="BO165" s="318"/>
      <c r="BP165" s="318"/>
      <c r="BQ165" s="318"/>
      <c r="BR165" s="318"/>
      <c r="BS165" s="318"/>
      <c r="BT165" s="318"/>
      <c r="BU165" s="318"/>
      <c r="BV165" s="318"/>
      <c r="BW165" s="318"/>
      <c r="BX165" s="318"/>
      <c r="BY165" s="318"/>
      <c r="BZ165" s="318"/>
      <c r="CA165" s="318"/>
      <c r="CB165" s="318"/>
      <c r="CC165" s="318"/>
      <c r="CD165" s="318"/>
      <c r="CE165" s="318"/>
      <c r="CF165" s="318"/>
      <c r="CG165" s="318"/>
      <c r="CH165" s="318"/>
      <c r="CI165" s="318"/>
      <c r="CJ165" s="318"/>
      <c r="CK165" s="318"/>
      <c r="CL165" s="318"/>
      <c r="CM165" s="318"/>
      <c r="CN165" s="318"/>
      <c r="CO165" s="318"/>
      <c r="CP165" s="318"/>
      <c r="CQ165" s="318"/>
      <c r="CR165" s="318"/>
      <c r="CS165" s="318"/>
      <c r="CT165" s="318"/>
      <c r="CU165" s="318"/>
      <c r="CV165" s="318"/>
      <c r="CW165" s="318"/>
      <c r="CX165" s="318"/>
      <c r="CY165" s="318"/>
      <c r="CZ165" s="318"/>
      <c r="DA165" s="318"/>
      <c r="DB165" s="318"/>
      <c r="DC165" s="318"/>
      <c r="DD165" s="318"/>
      <c r="DE165" s="318"/>
      <c r="DF165" s="318"/>
      <c r="DG165" s="318"/>
      <c r="DH165" s="318"/>
      <c r="DI165" s="318"/>
      <c r="DJ165" s="318"/>
      <c r="DK165" s="318"/>
      <c r="DL165" s="318"/>
      <c r="DM165" s="318"/>
      <c r="DN165" s="318"/>
      <c r="DO165" s="318"/>
      <c r="DP165" s="318"/>
      <c r="DQ165" s="318"/>
      <c r="DR165" s="318"/>
      <c r="DS165" s="318"/>
      <c r="DT165" s="318"/>
      <c r="DU165" s="318"/>
      <c r="DV165" s="318"/>
      <c r="DW165" s="318"/>
      <c r="DX165" s="318"/>
      <c r="DY165" s="318"/>
      <c r="DZ165" s="318"/>
      <c r="EA165" s="318"/>
      <c r="EB165" s="318"/>
      <c r="EC165" s="318"/>
      <c r="ED165" s="318"/>
      <c r="EE165" s="318"/>
      <c r="EF165" s="318"/>
      <c r="EG165" s="318"/>
      <c r="EH165" s="318"/>
      <c r="EI165" s="318"/>
      <c r="EJ165" s="318"/>
      <c r="EK165" s="318"/>
      <c r="EL165" s="318"/>
      <c r="EM165" s="318"/>
      <c r="EN165" s="318"/>
      <c r="EO165" s="318"/>
      <c r="EP165" s="318"/>
      <c r="EQ165" s="318"/>
      <c r="ER165" s="318"/>
      <c r="ES165" s="318"/>
      <c r="ET165" s="318"/>
      <c r="EU165" s="318"/>
      <c r="EV165" s="318"/>
      <c r="EW165" s="318"/>
      <c r="EX165" s="318"/>
      <c r="EY165" s="318"/>
      <c r="EZ165" s="318"/>
      <c r="FA165" s="318"/>
      <c r="FB165" s="318"/>
      <c r="FC165" s="318"/>
      <c r="FD165" s="318"/>
      <c r="FE165" s="318"/>
      <c r="FF165" s="318"/>
      <c r="FG165" s="318"/>
      <c r="FH165" s="318"/>
      <c r="FI165" s="318"/>
      <c r="FJ165" s="318"/>
      <c r="FK165" s="318"/>
      <c r="FL165" s="318"/>
      <c r="FM165" s="318"/>
      <c r="FN165" s="318"/>
      <c r="FO165" s="318"/>
      <c r="FP165" s="318"/>
      <c r="FQ165" s="318"/>
      <c r="FR165" s="318"/>
      <c r="FS165" s="318"/>
      <c r="FT165" s="318"/>
      <c r="FU165" s="318"/>
      <c r="FV165" s="318"/>
      <c r="FW165" s="318"/>
      <c r="FX165" s="318"/>
      <c r="FY165" s="318"/>
      <c r="FZ165" s="318"/>
      <c r="GA165" s="318"/>
      <c r="GB165" s="318"/>
      <c r="GC165" s="318"/>
      <c r="GD165" s="318"/>
      <c r="GE165" s="318"/>
      <c r="GF165" s="318"/>
      <c r="GG165" s="318"/>
      <c r="GH165" s="318"/>
      <c r="GI165" s="318"/>
      <c r="GJ165" s="318"/>
      <c r="GK165" s="318"/>
      <c r="GL165" s="318"/>
      <c r="GM165" s="318"/>
      <c r="GN165" s="318"/>
      <c r="GO165" s="318"/>
      <c r="GP165" s="318"/>
      <c r="GQ165" s="318"/>
      <c r="GR165" s="318"/>
      <c r="GS165" s="318"/>
      <c r="GT165" s="318"/>
      <c r="GU165" s="318"/>
      <c r="GV165" s="318"/>
      <c r="GW165" s="318"/>
      <c r="GX165" s="318"/>
      <c r="GY165" s="318"/>
      <c r="GZ165" s="318"/>
      <c r="HA165" s="318"/>
      <c r="HB165" s="318"/>
      <c r="HC165" s="318"/>
      <c r="HD165" s="318"/>
      <c r="HE165" s="318"/>
      <c r="HF165" s="318"/>
      <c r="HG165" s="318"/>
      <c r="HH165" s="318"/>
      <c r="HI165" s="318"/>
      <c r="HJ165" s="318"/>
      <c r="HK165" s="318"/>
      <c r="HL165" s="318"/>
      <c r="HM165" s="318"/>
      <c r="HN165" s="318"/>
      <c r="HO165" s="318"/>
      <c r="HP165" s="318"/>
      <c r="HQ165" s="318"/>
      <c r="HR165" s="318"/>
      <c r="HS165" s="318"/>
      <c r="HT165" s="318"/>
      <c r="HU165" s="318"/>
      <c r="HV165" s="318"/>
      <c r="HW165" s="318"/>
      <c r="HX165" s="318"/>
      <c r="HY165" s="318"/>
      <c r="HZ165" s="318"/>
      <c r="IA165" s="318"/>
      <c r="IB165" s="318"/>
      <c r="IC165" s="318"/>
      <c r="ID165" s="318"/>
      <c r="IE165" s="318"/>
      <c r="IF165" s="318"/>
      <c r="IG165" s="318"/>
      <c r="IH165" s="318"/>
      <c r="II165" s="318"/>
      <c r="IJ165" s="318"/>
      <c r="IK165" s="318"/>
      <c r="IL165" s="318"/>
      <c r="IM165" s="318"/>
      <c r="IN165" s="318"/>
      <c r="IO165" s="318"/>
      <c r="IP165" s="318"/>
    </row>
    <row r="166" spans="1:250" s="54" customFormat="1" ht="12.75" customHeight="1" x14ac:dyDescent="0.2">
      <c r="A166" s="315" t="s">
        <v>252</v>
      </c>
      <c r="B166" s="351" t="s">
        <v>251</v>
      </c>
      <c r="C166" s="351"/>
      <c r="D166" s="351"/>
      <c r="E166" s="351"/>
      <c r="F166" s="351"/>
      <c r="G166" s="351"/>
      <c r="H166" s="351"/>
      <c r="I166" s="315" t="s">
        <v>248</v>
      </c>
      <c r="J166" s="316" t="s">
        <v>510</v>
      </c>
      <c r="K166" s="317"/>
      <c r="L166" s="317"/>
      <c r="M166" s="317"/>
      <c r="N166" s="317"/>
      <c r="O166" s="317"/>
      <c r="P166" s="317"/>
      <c r="Q166" s="317"/>
      <c r="R166" s="317"/>
      <c r="S166" s="317"/>
      <c r="T166" s="317"/>
      <c r="U166" s="317"/>
      <c r="V166" s="317"/>
      <c r="W166" s="317"/>
      <c r="X166" s="317"/>
      <c r="Y166" s="317"/>
      <c r="Z166" s="317"/>
      <c r="AA166" s="317"/>
      <c r="AB166" s="317"/>
      <c r="AC166" s="317"/>
      <c r="AD166" s="317"/>
      <c r="AE166" s="317"/>
      <c r="AF166" s="317"/>
      <c r="AG166" s="317"/>
      <c r="AH166" s="317"/>
      <c r="AI166" s="318"/>
      <c r="AJ166" s="318"/>
      <c r="AK166" s="318"/>
      <c r="AL166" s="318"/>
      <c r="AM166" s="318"/>
      <c r="AN166" s="318"/>
      <c r="AO166" s="318"/>
      <c r="AP166" s="318"/>
      <c r="AQ166" s="318"/>
      <c r="AR166" s="318"/>
      <c r="AS166" s="318"/>
      <c r="AT166" s="318"/>
      <c r="AU166" s="318"/>
      <c r="AV166" s="318"/>
      <c r="AW166" s="318"/>
      <c r="AX166" s="318"/>
      <c r="AY166" s="318"/>
      <c r="AZ166" s="318"/>
      <c r="BA166" s="318"/>
      <c r="BB166" s="318"/>
      <c r="BC166" s="318"/>
      <c r="BD166" s="318"/>
      <c r="BE166" s="318"/>
      <c r="BF166" s="318"/>
      <c r="BG166" s="318"/>
      <c r="BH166" s="318"/>
      <c r="BI166" s="318"/>
      <c r="BJ166" s="318"/>
      <c r="BK166" s="318"/>
      <c r="BL166" s="318"/>
      <c r="BM166" s="318"/>
      <c r="BN166" s="318"/>
      <c r="BO166" s="318"/>
      <c r="BP166" s="318"/>
      <c r="BQ166" s="318"/>
      <c r="BR166" s="318"/>
      <c r="BS166" s="318"/>
      <c r="BT166" s="318"/>
      <c r="BU166" s="318"/>
      <c r="BV166" s="318"/>
      <c r="BW166" s="318"/>
      <c r="BX166" s="318"/>
      <c r="BY166" s="318"/>
      <c r="BZ166" s="318"/>
      <c r="CA166" s="318"/>
      <c r="CB166" s="318"/>
      <c r="CC166" s="318"/>
      <c r="CD166" s="318"/>
      <c r="CE166" s="318"/>
      <c r="CF166" s="318"/>
      <c r="CG166" s="318"/>
      <c r="CH166" s="318"/>
      <c r="CI166" s="318"/>
      <c r="CJ166" s="318"/>
      <c r="CK166" s="318"/>
      <c r="CL166" s="318"/>
      <c r="CM166" s="318"/>
      <c r="CN166" s="318"/>
      <c r="CO166" s="318"/>
      <c r="CP166" s="318"/>
      <c r="CQ166" s="318"/>
      <c r="CR166" s="318"/>
      <c r="CS166" s="318"/>
      <c r="CT166" s="318"/>
      <c r="CU166" s="318"/>
      <c r="CV166" s="318"/>
      <c r="CW166" s="318"/>
      <c r="CX166" s="318"/>
      <c r="CY166" s="318"/>
      <c r="CZ166" s="318"/>
      <c r="DA166" s="318"/>
      <c r="DB166" s="318"/>
      <c r="DC166" s="318"/>
      <c r="DD166" s="318"/>
      <c r="DE166" s="318"/>
      <c r="DF166" s="318"/>
      <c r="DG166" s="318"/>
      <c r="DH166" s="318"/>
      <c r="DI166" s="318"/>
      <c r="DJ166" s="318"/>
      <c r="DK166" s="318"/>
      <c r="DL166" s="318"/>
      <c r="DM166" s="318"/>
      <c r="DN166" s="318"/>
      <c r="DO166" s="318"/>
      <c r="DP166" s="318"/>
      <c r="DQ166" s="318"/>
      <c r="DR166" s="318"/>
      <c r="DS166" s="318"/>
      <c r="DT166" s="318"/>
      <c r="DU166" s="318"/>
      <c r="DV166" s="318"/>
      <c r="DW166" s="318"/>
      <c r="DX166" s="318"/>
      <c r="DY166" s="318"/>
      <c r="DZ166" s="318"/>
      <c r="EA166" s="318"/>
      <c r="EB166" s="318"/>
      <c r="EC166" s="318"/>
      <c r="ED166" s="318"/>
      <c r="EE166" s="318"/>
      <c r="EF166" s="318"/>
      <c r="EG166" s="318"/>
      <c r="EH166" s="318"/>
      <c r="EI166" s="318"/>
      <c r="EJ166" s="318"/>
      <c r="EK166" s="318"/>
      <c r="EL166" s="318"/>
      <c r="EM166" s="318"/>
      <c r="EN166" s="318"/>
      <c r="EO166" s="318"/>
      <c r="EP166" s="318"/>
      <c r="EQ166" s="318"/>
      <c r="ER166" s="318"/>
      <c r="ES166" s="318"/>
      <c r="ET166" s="318"/>
      <c r="EU166" s="318"/>
      <c r="EV166" s="318"/>
      <c r="EW166" s="318"/>
      <c r="EX166" s="318"/>
      <c r="EY166" s="318"/>
      <c r="EZ166" s="318"/>
      <c r="FA166" s="318"/>
      <c r="FB166" s="318"/>
      <c r="FC166" s="318"/>
      <c r="FD166" s="318"/>
      <c r="FE166" s="318"/>
      <c r="FF166" s="318"/>
      <c r="FG166" s="318"/>
      <c r="FH166" s="318"/>
      <c r="FI166" s="318"/>
      <c r="FJ166" s="318"/>
      <c r="FK166" s="318"/>
      <c r="FL166" s="318"/>
      <c r="FM166" s="318"/>
      <c r="FN166" s="318"/>
      <c r="FO166" s="318"/>
      <c r="FP166" s="318"/>
      <c r="FQ166" s="318"/>
      <c r="FR166" s="318"/>
      <c r="FS166" s="318"/>
      <c r="FT166" s="318"/>
      <c r="FU166" s="318"/>
      <c r="FV166" s="318"/>
      <c r="FW166" s="318"/>
      <c r="FX166" s="318"/>
      <c r="FY166" s="318"/>
      <c r="FZ166" s="318"/>
      <c r="GA166" s="318"/>
      <c r="GB166" s="318"/>
      <c r="GC166" s="318"/>
      <c r="GD166" s="318"/>
      <c r="GE166" s="318"/>
      <c r="GF166" s="318"/>
      <c r="GG166" s="318"/>
      <c r="GH166" s="318"/>
      <c r="GI166" s="318"/>
      <c r="GJ166" s="318"/>
      <c r="GK166" s="318"/>
      <c r="GL166" s="318"/>
      <c r="GM166" s="318"/>
      <c r="GN166" s="318"/>
      <c r="GO166" s="318"/>
      <c r="GP166" s="318"/>
      <c r="GQ166" s="318"/>
      <c r="GR166" s="318"/>
      <c r="GS166" s="318"/>
      <c r="GT166" s="318"/>
      <c r="GU166" s="318"/>
      <c r="GV166" s="318"/>
      <c r="GW166" s="318"/>
      <c r="GX166" s="318"/>
      <c r="GY166" s="318"/>
      <c r="GZ166" s="318"/>
      <c r="HA166" s="318"/>
      <c r="HB166" s="318"/>
      <c r="HC166" s="318"/>
      <c r="HD166" s="318"/>
      <c r="HE166" s="318"/>
      <c r="HF166" s="318"/>
      <c r="HG166" s="318"/>
      <c r="HH166" s="318"/>
      <c r="HI166" s="318"/>
      <c r="HJ166" s="318"/>
      <c r="HK166" s="318"/>
      <c r="HL166" s="318"/>
      <c r="HM166" s="318"/>
      <c r="HN166" s="318"/>
      <c r="HO166" s="318"/>
      <c r="HP166" s="318"/>
      <c r="HQ166" s="318"/>
      <c r="HR166" s="318"/>
      <c r="HS166" s="318"/>
      <c r="HT166" s="318"/>
      <c r="HU166" s="318"/>
      <c r="HV166" s="318"/>
      <c r="HW166" s="318"/>
      <c r="HX166" s="318"/>
      <c r="HY166" s="318"/>
      <c r="HZ166" s="318"/>
      <c r="IA166" s="318"/>
      <c r="IB166" s="318"/>
      <c r="IC166" s="318"/>
      <c r="ID166" s="318"/>
      <c r="IE166" s="318"/>
      <c r="IF166" s="318"/>
      <c r="IG166" s="318"/>
      <c r="IH166" s="318"/>
      <c r="II166" s="318"/>
      <c r="IJ166" s="318"/>
      <c r="IK166" s="318"/>
      <c r="IL166" s="318"/>
      <c r="IM166" s="318"/>
      <c r="IN166" s="318"/>
      <c r="IO166" s="318"/>
      <c r="IP166" s="318"/>
    </row>
    <row r="167" spans="1:250" s="54" customFormat="1" ht="12.75" customHeight="1" x14ac:dyDescent="0.2">
      <c r="A167" s="315" t="s">
        <v>250</v>
      </c>
      <c r="B167" s="351" t="s">
        <v>249</v>
      </c>
      <c r="C167" s="351"/>
      <c r="D167" s="351"/>
      <c r="E167" s="351"/>
      <c r="F167" s="351"/>
      <c r="G167" s="351"/>
      <c r="H167" s="351"/>
      <c r="I167" s="315" t="s">
        <v>248</v>
      </c>
      <c r="J167" s="316" t="s">
        <v>510</v>
      </c>
      <c r="K167" s="292"/>
      <c r="L167" s="292"/>
      <c r="M167" s="292"/>
      <c r="N167" s="292"/>
      <c r="O167" s="292"/>
      <c r="P167" s="292"/>
      <c r="Q167" s="292"/>
      <c r="R167" s="292"/>
      <c r="S167" s="292"/>
      <c r="T167" s="292"/>
      <c r="U167" s="292"/>
      <c r="V167" s="292"/>
      <c r="W167" s="292"/>
      <c r="X167" s="292"/>
      <c r="Y167" s="292"/>
      <c r="Z167" s="292"/>
      <c r="AA167" s="292"/>
      <c r="AB167" s="292"/>
      <c r="AC167" s="292"/>
      <c r="AD167" s="292"/>
      <c r="AE167" s="292"/>
      <c r="AF167" s="292"/>
      <c r="AG167" s="292"/>
      <c r="AH167" s="292"/>
    </row>
    <row r="168" spans="1:250" s="54" customFormat="1" ht="12.75" customHeight="1" x14ac:dyDescent="0.2">
      <c r="A168" s="315" t="s">
        <v>247</v>
      </c>
      <c r="B168" s="351" t="s">
        <v>246</v>
      </c>
      <c r="C168" s="351"/>
      <c r="D168" s="351"/>
      <c r="E168" s="351"/>
      <c r="F168" s="351"/>
      <c r="G168" s="351"/>
      <c r="H168" s="351"/>
      <c r="I168" s="315" t="s">
        <v>243</v>
      </c>
      <c r="J168" s="316" t="s">
        <v>510</v>
      </c>
      <c r="K168" s="292"/>
      <c r="L168" s="292"/>
      <c r="M168" s="292"/>
      <c r="N168" s="292"/>
      <c r="O168" s="292"/>
      <c r="P168" s="292"/>
      <c r="Q168" s="292"/>
      <c r="R168" s="292"/>
      <c r="S168" s="292"/>
      <c r="T168" s="292"/>
      <c r="U168" s="292"/>
      <c r="V168" s="292"/>
      <c r="W168" s="292"/>
      <c r="X168" s="292"/>
      <c r="Y168" s="292"/>
      <c r="Z168" s="292"/>
      <c r="AA168" s="292"/>
      <c r="AB168" s="292"/>
      <c r="AC168" s="292"/>
      <c r="AD168" s="292"/>
      <c r="AE168" s="292"/>
      <c r="AF168" s="292"/>
      <c r="AG168" s="292"/>
      <c r="AH168" s="292"/>
    </row>
    <row r="169" spans="1:250" s="54" customFormat="1" ht="12.75" customHeight="1" x14ac:dyDescent="0.2">
      <c r="A169" s="315" t="s">
        <v>245</v>
      </c>
      <c r="B169" s="351" t="s">
        <v>244</v>
      </c>
      <c r="C169" s="351"/>
      <c r="D169" s="351"/>
      <c r="E169" s="351"/>
      <c r="F169" s="351"/>
      <c r="G169" s="351"/>
      <c r="H169" s="351"/>
      <c r="I169" s="315" t="s">
        <v>243</v>
      </c>
      <c r="J169" s="316" t="s">
        <v>510</v>
      </c>
      <c r="K169" s="292"/>
      <c r="L169" s="292"/>
      <c r="M169" s="292"/>
      <c r="N169" s="292"/>
      <c r="O169" s="292"/>
      <c r="P169" s="292"/>
      <c r="Q169" s="292"/>
      <c r="R169" s="292"/>
      <c r="S169" s="292"/>
      <c r="T169" s="292"/>
      <c r="U169" s="292"/>
      <c r="V169" s="292"/>
      <c r="W169" s="292"/>
      <c r="X169" s="292"/>
      <c r="Y169" s="292"/>
      <c r="Z169" s="292"/>
      <c r="AA169" s="292"/>
      <c r="AB169" s="292"/>
      <c r="AC169" s="292"/>
      <c r="AD169" s="292"/>
      <c r="AE169" s="292"/>
      <c r="AF169" s="292"/>
      <c r="AG169" s="292"/>
      <c r="AH169" s="292"/>
    </row>
    <row r="170" spans="1:250" s="54" customFormat="1" ht="12.75" customHeight="1" x14ac:dyDescent="0.2">
      <c r="A170" s="315" t="s">
        <v>534</v>
      </c>
      <c r="B170" s="351" t="s">
        <v>535</v>
      </c>
      <c r="C170" s="351"/>
      <c r="D170" s="351"/>
      <c r="E170" s="351"/>
      <c r="F170" s="351"/>
      <c r="G170" s="351"/>
      <c r="H170" s="351"/>
      <c r="I170" s="315" t="s">
        <v>243</v>
      </c>
      <c r="J170" s="316" t="s">
        <v>510</v>
      </c>
      <c r="K170" s="292"/>
      <c r="L170" s="292"/>
      <c r="M170" s="292"/>
      <c r="N170" s="292"/>
      <c r="O170" s="292"/>
      <c r="P170" s="292"/>
      <c r="Q170" s="292"/>
      <c r="R170" s="292"/>
      <c r="S170" s="292"/>
      <c r="T170" s="292"/>
      <c r="U170" s="292"/>
      <c r="V170" s="292"/>
      <c r="W170" s="292"/>
      <c r="X170" s="292"/>
      <c r="Y170" s="292"/>
      <c r="Z170" s="292"/>
      <c r="AA170" s="292"/>
      <c r="AB170" s="292"/>
      <c r="AC170" s="292"/>
      <c r="AD170" s="292"/>
      <c r="AE170" s="292"/>
      <c r="AF170" s="292"/>
      <c r="AG170" s="292"/>
      <c r="AH170" s="292"/>
    </row>
    <row r="171" spans="1:250" s="54" customFormat="1" ht="21" customHeight="1" x14ac:dyDescent="0.2">
      <c r="A171" s="315" t="s">
        <v>536</v>
      </c>
      <c r="B171" s="351" t="s">
        <v>537</v>
      </c>
      <c r="C171" s="351"/>
      <c r="D171" s="351"/>
      <c r="E171" s="351"/>
      <c r="F171" s="351"/>
      <c r="G171" s="351"/>
      <c r="H171" s="351"/>
      <c r="I171" s="315" t="s">
        <v>262</v>
      </c>
      <c r="J171" s="316" t="s">
        <v>518</v>
      </c>
      <c r="K171" s="292"/>
      <c r="L171" s="292"/>
      <c r="M171" s="292"/>
      <c r="N171" s="292"/>
      <c r="O171" s="292"/>
      <c r="P171" s="292"/>
      <c r="Q171" s="292"/>
      <c r="R171" s="292"/>
      <c r="S171" s="292"/>
      <c r="T171" s="292"/>
      <c r="U171" s="292"/>
      <c r="V171" s="292"/>
      <c r="W171" s="292"/>
      <c r="X171" s="292"/>
      <c r="Y171" s="292"/>
      <c r="Z171" s="292"/>
      <c r="AA171" s="292"/>
      <c r="AB171" s="292"/>
      <c r="AC171" s="292"/>
      <c r="AD171" s="292"/>
      <c r="AE171" s="292"/>
      <c r="AF171" s="292"/>
      <c r="AG171" s="292"/>
      <c r="AH171" s="292"/>
    </row>
    <row r="172" spans="1:250" s="54" customFormat="1" ht="12.75" customHeight="1" x14ac:dyDescent="0.2">
      <c r="A172" s="316" t="s">
        <v>538</v>
      </c>
      <c r="B172" s="350" t="s">
        <v>539</v>
      </c>
      <c r="C172" s="351"/>
      <c r="D172" s="351"/>
      <c r="E172" s="351"/>
      <c r="F172" s="351"/>
      <c r="G172" s="351"/>
      <c r="H172" s="351"/>
      <c r="I172" s="315" t="s">
        <v>30</v>
      </c>
      <c r="J172" s="316" t="s">
        <v>518</v>
      </c>
      <c r="K172" s="292"/>
      <c r="L172" s="292"/>
      <c r="M172" s="292"/>
      <c r="N172" s="292"/>
      <c r="O172" s="292"/>
      <c r="P172" s="292"/>
      <c r="Q172" s="292"/>
      <c r="R172" s="292"/>
      <c r="S172" s="292"/>
      <c r="T172" s="292"/>
      <c r="U172" s="292"/>
      <c r="V172" s="292"/>
      <c r="W172" s="292"/>
      <c r="X172" s="292"/>
      <c r="Y172" s="292"/>
      <c r="Z172" s="292"/>
      <c r="AA172" s="292"/>
      <c r="AB172" s="292"/>
      <c r="AC172" s="292"/>
      <c r="AD172" s="292"/>
      <c r="AE172" s="292"/>
      <c r="AF172" s="292"/>
      <c r="AG172" s="292"/>
      <c r="AH172" s="292"/>
    </row>
    <row r="173" spans="1:250" s="54" customFormat="1" ht="12.75" customHeight="1" x14ac:dyDescent="0.2">
      <c r="A173" s="376" t="s">
        <v>242</v>
      </c>
      <c r="B173" s="376"/>
      <c r="C173" s="376"/>
      <c r="D173" s="376"/>
      <c r="E173" s="376"/>
      <c r="F173" s="376"/>
      <c r="G173" s="376"/>
      <c r="H173" s="376"/>
      <c r="I173" s="376"/>
      <c r="J173" s="376"/>
      <c r="K173" s="292"/>
      <c r="L173" s="292"/>
      <c r="M173" s="292"/>
      <c r="N173" s="292"/>
      <c r="O173" s="292"/>
      <c r="P173" s="292"/>
      <c r="Q173" s="292"/>
      <c r="R173" s="292"/>
      <c r="S173" s="292"/>
      <c r="T173" s="292"/>
      <c r="U173" s="292"/>
      <c r="V173" s="292"/>
      <c r="W173" s="292"/>
      <c r="X173" s="292"/>
      <c r="Y173" s="292"/>
      <c r="Z173" s="292"/>
      <c r="AA173" s="292"/>
      <c r="AB173" s="292"/>
      <c r="AC173" s="292"/>
      <c r="AD173" s="292"/>
      <c r="AE173" s="292"/>
      <c r="AF173" s="292"/>
      <c r="AG173" s="292"/>
      <c r="AH173" s="292"/>
    </row>
    <row r="174" spans="1:250" s="54" customFormat="1" ht="12.75" customHeight="1" x14ac:dyDescent="0.2">
      <c r="A174" s="315" t="s">
        <v>241</v>
      </c>
      <c r="B174" s="378" t="s">
        <v>240</v>
      </c>
      <c r="C174" s="378"/>
      <c r="D174" s="378"/>
      <c r="E174" s="378"/>
      <c r="F174" s="378"/>
      <c r="G174" s="378"/>
      <c r="H174" s="378"/>
      <c r="I174" s="378"/>
      <c r="J174" s="378"/>
      <c r="K174" s="292"/>
      <c r="L174" s="292"/>
      <c r="M174" s="292"/>
      <c r="N174" s="292"/>
      <c r="O174" s="292"/>
      <c r="P174" s="292"/>
      <c r="Q174" s="292"/>
      <c r="R174" s="292"/>
      <c r="S174" s="292"/>
      <c r="T174" s="292"/>
      <c r="U174" s="292"/>
      <c r="V174" s="292"/>
      <c r="W174" s="292"/>
      <c r="X174" s="292"/>
      <c r="Y174" s="292"/>
      <c r="Z174" s="292"/>
      <c r="AA174" s="292"/>
      <c r="AB174" s="292"/>
      <c r="AC174" s="292"/>
      <c r="AD174" s="292"/>
      <c r="AE174" s="292"/>
      <c r="AF174" s="292"/>
      <c r="AG174" s="292"/>
      <c r="AH174" s="292"/>
    </row>
    <row r="175" spans="1:250" s="54" customFormat="1" x14ac:dyDescent="0.2">
      <c r="A175" s="315" t="s">
        <v>239</v>
      </c>
      <c r="B175" s="378"/>
      <c r="C175" s="378"/>
      <c r="D175" s="378"/>
      <c r="E175" s="378"/>
      <c r="F175" s="378"/>
      <c r="G175" s="378"/>
      <c r="H175" s="378"/>
      <c r="I175" s="378"/>
      <c r="J175" s="378"/>
      <c r="K175" s="292"/>
      <c r="L175" s="292"/>
      <c r="M175" s="292"/>
      <c r="N175" s="292"/>
      <c r="O175" s="292"/>
      <c r="P175" s="292"/>
      <c r="Q175" s="292"/>
      <c r="R175" s="292"/>
      <c r="S175" s="292"/>
      <c r="T175" s="292"/>
      <c r="U175" s="292"/>
      <c r="V175" s="292"/>
      <c r="W175" s="292"/>
      <c r="X175" s="292"/>
      <c r="Y175" s="292"/>
      <c r="Z175" s="292"/>
      <c r="AA175" s="292"/>
      <c r="AB175" s="292"/>
      <c r="AC175" s="292"/>
      <c r="AD175" s="292"/>
      <c r="AE175" s="292"/>
      <c r="AF175" s="292"/>
      <c r="AG175" s="292"/>
      <c r="AH175" s="292"/>
    </row>
    <row r="176" spans="1:250" s="54" customFormat="1" ht="12.75" customHeight="1" x14ac:dyDescent="0.2">
      <c r="A176" s="315" t="s">
        <v>238</v>
      </c>
      <c r="B176" s="378"/>
      <c r="C176" s="378"/>
      <c r="D176" s="378"/>
      <c r="E176" s="378"/>
      <c r="F176" s="378"/>
      <c r="G176" s="378"/>
      <c r="H176" s="378"/>
      <c r="I176" s="378"/>
      <c r="J176" s="378"/>
      <c r="K176" s="292"/>
      <c r="L176" s="292"/>
      <c r="M176" s="292"/>
      <c r="N176" s="292"/>
      <c r="O176" s="292"/>
      <c r="P176" s="292"/>
      <c r="Q176" s="292"/>
      <c r="R176" s="292"/>
      <c r="S176" s="292"/>
      <c r="T176" s="292"/>
      <c r="U176" s="292"/>
      <c r="V176" s="292"/>
      <c r="W176" s="292"/>
      <c r="X176" s="292"/>
      <c r="Y176" s="292"/>
      <c r="Z176" s="292"/>
      <c r="AA176" s="292"/>
      <c r="AB176" s="292"/>
      <c r="AC176" s="292"/>
      <c r="AD176" s="292"/>
      <c r="AE176" s="292"/>
      <c r="AF176" s="292"/>
      <c r="AG176" s="292"/>
      <c r="AH176" s="292"/>
    </row>
    <row r="177" spans="1:34" s="54" customFormat="1" ht="12.75" customHeight="1" x14ac:dyDescent="0.2">
      <c r="A177" s="315" t="s">
        <v>237</v>
      </c>
      <c r="B177" s="378"/>
      <c r="C177" s="378"/>
      <c r="D177" s="378"/>
      <c r="E177" s="378"/>
      <c r="F177" s="378"/>
      <c r="G177" s="378"/>
      <c r="H177" s="378"/>
      <c r="I177" s="378"/>
      <c r="J177" s="378"/>
      <c r="K177" s="292"/>
      <c r="L177" s="292"/>
      <c r="M177" s="292"/>
      <c r="N177" s="292"/>
      <c r="O177" s="292"/>
      <c r="P177" s="292"/>
      <c r="Q177" s="292"/>
      <c r="R177" s="292"/>
      <c r="S177" s="292"/>
      <c r="T177" s="292"/>
      <c r="U177" s="292"/>
      <c r="V177" s="292"/>
      <c r="W177" s="292"/>
      <c r="X177" s="292"/>
      <c r="Y177" s="292"/>
      <c r="Z177" s="292"/>
      <c r="AA177" s="292"/>
      <c r="AB177" s="292"/>
      <c r="AC177" s="292"/>
      <c r="AD177" s="292"/>
      <c r="AE177" s="292"/>
      <c r="AF177" s="292"/>
      <c r="AG177" s="292"/>
      <c r="AH177" s="292"/>
    </row>
    <row r="178" spans="1:34" s="54" customFormat="1" ht="22.5" customHeight="1" x14ac:dyDescent="0.2">
      <c r="A178" s="360" t="s">
        <v>541</v>
      </c>
      <c r="B178" s="365"/>
      <c r="C178" s="365"/>
      <c r="D178" s="365"/>
      <c r="E178" s="365"/>
      <c r="F178" s="365"/>
      <c r="G178" s="365"/>
      <c r="H178" s="365"/>
      <c r="I178" s="365"/>
      <c r="J178" s="366"/>
      <c r="K178" s="292"/>
      <c r="L178" s="292"/>
      <c r="M178" s="292"/>
      <c r="N178" s="292"/>
      <c r="O178" s="292"/>
      <c r="P178" s="292"/>
      <c r="Q178" s="292"/>
      <c r="R178" s="292"/>
      <c r="S178" s="292"/>
      <c r="T178" s="292"/>
      <c r="U178" s="292"/>
      <c r="V178" s="292"/>
      <c r="W178" s="292"/>
      <c r="X178" s="292"/>
      <c r="Y178" s="292"/>
      <c r="Z178" s="292"/>
      <c r="AA178" s="292"/>
      <c r="AB178" s="292"/>
      <c r="AC178" s="292"/>
      <c r="AD178" s="292"/>
      <c r="AE178" s="292"/>
      <c r="AF178" s="292"/>
      <c r="AG178" s="292"/>
      <c r="AH178" s="292"/>
    </row>
    <row r="179" spans="1:34" x14ac:dyDescent="0.2">
      <c r="A179" s="215"/>
      <c r="B179" s="215"/>
      <c r="C179" s="215"/>
      <c r="D179" s="215"/>
      <c r="E179" s="215"/>
      <c r="F179" s="215"/>
      <c r="G179" s="215"/>
      <c r="H179" s="215"/>
      <c r="I179" s="215"/>
      <c r="J179" s="215"/>
    </row>
    <row r="180" spans="1:34" s="285" customFormat="1" ht="28.5" customHeight="1" x14ac:dyDescent="0.2">
      <c r="A180" s="359" t="s">
        <v>479</v>
      </c>
      <c r="B180" s="359"/>
      <c r="C180" s="359"/>
      <c r="D180" s="359"/>
      <c r="E180" s="359"/>
    </row>
    <row r="181" spans="1:34" s="285" customFormat="1" ht="35.25" customHeight="1" x14ac:dyDescent="0.2">
      <c r="A181" s="326" t="s">
        <v>480</v>
      </c>
      <c r="B181" s="326"/>
      <c r="C181" s="326"/>
      <c r="D181" s="326"/>
      <c r="E181" s="326"/>
      <c r="F181" s="326"/>
      <c r="G181" s="326"/>
      <c r="H181" s="326"/>
      <c r="I181" s="326"/>
      <c r="J181" s="326"/>
    </row>
    <row r="182" spans="1:34" s="285" customFormat="1" ht="120.6" customHeight="1" x14ac:dyDescent="0.2">
      <c r="A182" s="326" t="s">
        <v>481</v>
      </c>
      <c r="B182" s="354"/>
      <c r="C182" s="354"/>
      <c r="D182" s="354"/>
      <c r="E182" s="354"/>
      <c r="F182" s="354"/>
      <c r="G182" s="354"/>
      <c r="H182" s="354"/>
      <c r="I182" s="354"/>
      <c r="J182" s="354"/>
    </row>
    <row r="183" spans="1:34" s="285" customFormat="1" ht="138.6" customHeight="1" x14ac:dyDescent="0.2">
      <c r="A183" s="326" t="s">
        <v>482</v>
      </c>
      <c r="B183" s="354"/>
      <c r="C183" s="354"/>
      <c r="D183" s="354"/>
      <c r="E183" s="354"/>
      <c r="F183" s="354"/>
      <c r="G183" s="354"/>
      <c r="H183" s="354"/>
      <c r="I183" s="354"/>
      <c r="J183" s="354"/>
    </row>
    <row r="184" spans="1:34" s="285" customFormat="1" ht="30.6" customHeight="1" x14ac:dyDescent="0.2">
      <c r="A184" s="326" t="s">
        <v>483</v>
      </c>
      <c r="B184" s="326"/>
      <c r="C184" s="326"/>
      <c r="D184" s="326"/>
      <c r="E184" s="326"/>
      <c r="F184" s="326"/>
      <c r="G184" s="326"/>
      <c r="H184" s="326"/>
      <c r="I184" s="326"/>
      <c r="J184" s="326"/>
    </row>
    <row r="185" spans="1:34" s="285" customFormat="1" ht="54.6" customHeight="1" x14ac:dyDescent="0.2">
      <c r="A185" s="326" t="s">
        <v>484</v>
      </c>
      <c r="B185" s="354"/>
      <c r="C185" s="354"/>
      <c r="D185" s="354"/>
      <c r="E185" s="354"/>
      <c r="F185" s="354"/>
      <c r="G185" s="354"/>
      <c r="H185" s="354"/>
      <c r="I185" s="354"/>
      <c r="J185" s="354"/>
    </row>
    <row r="186" spans="1:34" s="286" customFormat="1" ht="171.95" customHeight="1" x14ac:dyDescent="0.25">
      <c r="A186" s="326" t="s">
        <v>485</v>
      </c>
      <c r="B186" s="354"/>
      <c r="C186" s="354"/>
      <c r="D186" s="354"/>
      <c r="E186" s="354"/>
      <c r="F186" s="354"/>
      <c r="G186" s="354"/>
      <c r="H186" s="354"/>
      <c r="I186" s="354"/>
      <c r="J186" s="354"/>
    </row>
    <row r="187" spans="1:34" s="285" customFormat="1" ht="59.45" customHeight="1" x14ac:dyDescent="0.2">
      <c r="A187" s="326" t="s">
        <v>486</v>
      </c>
      <c r="B187" s="326"/>
      <c r="C187" s="326"/>
      <c r="D187" s="326"/>
      <c r="E187" s="326"/>
      <c r="F187" s="326"/>
      <c r="G187" s="326"/>
      <c r="H187" s="326"/>
      <c r="I187" s="326"/>
      <c r="J187" s="326"/>
    </row>
    <row r="188" spans="1:34" s="285" customFormat="1" ht="96.6" customHeight="1" x14ac:dyDescent="0.2">
      <c r="A188" s="326" t="s">
        <v>487</v>
      </c>
      <c r="B188" s="326"/>
      <c r="C188" s="326"/>
      <c r="D188" s="326"/>
      <c r="E188" s="326"/>
      <c r="F188" s="326"/>
      <c r="G188" s="326"/>
      <c r="H188" s="326"/>
      <c r="I188" s="326"/>
      <c r="J188" s="326"/>
    </row>
    <row r="189" spans="1:34" s="285" customFormat="1" ht="44.45" customHeight="1" x14ac:dyDescent="0.2">
      <c r="A189" s="326" t="s">
        <v>488</v>
      </c>
      <c r="B189" s="326"/>
      <c r="C189" s="326"/>
      <c r="D189" s="326"/>
      <c r="E189" s="326"/>
      <c r="F189" s="326"/>
      <c r="G189" s="326"/>
      <c r="H189" s="326"/>
      <c r="I189" s="326"/>
      <c r="J189" s="326"/>
    </row>
    <row r="190" spans="1:34" s="285" customFormat="1" ht="71.45" customHeight="1" x14ac:dyDescent="0.2">
      <c r="A190" s="326" t="s">
        <v>489</v>
      </c>
      <c r="B190" s="326"/>
      <c r="C190" s="326"/>
      <c r="D190" s="326"/>
      <c r="E190" s="326"/>
      <c r="F190" s="326"/>
      <c r="G190" s="326"/>
      <c r="H190" s="326"/>
      <c r="I190" s="326"/>
      <c r="J190" s="326"/>
    </row>
    <row r="191" spans="1:34" s="285" customFormat="1" ht="116.25" customHeight="1" x14ac:dyDescent="0.2">
      <c r="A191" s="326" t="s">
        <v>490</v>
      </c>
      <c r="B191" s="326"/>
      <c r="C191" s="326"/>
      <c r="D191" s="326"/>
      <c r="E191" s="326"/>
      <c r="F191" s="326"/>
      <c r="G191" s="326"/>
      <c r="H191" s="326"/>
      <c r="I191" s="326"/>
      <c r="J191" s="326"/>
    </row>
    <row r="192" spans="1:34" s="285" customFormat="1" ht="37.5" customHeight="1" x14ac:dyDescent="0.2">
      <c r="A192" s="326" t="s">
        <v>491</v>
      </c>
      <c r="B192" s="326"/>
      <c r="C192" s="326"/>
      <c r="D192" s="326"/>
      <c r="E192" s="326"/>
      <c r="F192" s="326"/>
      <c r="G192" s="326"/>
      <c r="H192" s="326"/>
      <c r="I192" s="326"/>
      <c r="J192" s="326"/>
    </row>
    <row r="193" spans="1:22" s="285" customFormat="1" ht="84.6" customHeight="1" x14ac:dyDescent="0.2">
      <c r="A193" s="326" t="s">
        <v>492</v>
      </c>
      <c r="B193" s="326"/>
      <c r="C193" s="326"/>
      <c r="D193" s="326"/>
      <c r="E193" s="326"/>
      <c r="F193" s="326"/>
      <c r="G193" s="326"/>
      <c r="H193" s="326"/>
      <c r="I193" s="326"/>
      <c r="J193" s="326"/>
    </row>
    <row r="194" spans="1:22" s="285" customFormat="1" ht="60" customHeight="1" x14ac:dyDescent="0.2">
      <c r="A194" s="326" t="s">
        <v>493</v>
      </c>
      <c r="B194" s="326"/>
      <c r="C194" s="326"/>
      <c r="D194" s="326"/>
      <c r="E194" s="326"/>
      <c r="F194" s="326"/>
      <c r="G194" s="326"/>
      <c r="H194" s="326"/>
      <c r="I194" s="326"/>
      <c r="J194" s="326"/>
    </row>
    <row r="195" spans="1:22" s="285" customFormat="1" ht="58.5" customHeight="1" x14ac:dyDescent="0.2">
      <c r="A195" s="326" t="s">
        <v>494</v>
      </c>
      <c r="B195" s="326"/>
      <c r="C195" s="326"/>
      <c r="D195" s="326"/>
      <c r="E195" s="326"/>
      <c r="F195" s="326"/>
      <c r="G195" s="326"/>
      <c r="H195" s="326"/>
      <c r="I195" s="326"/>
      <c r="J195" s="326"/>
    </row>
    <row r="196" spans="1:22" s="285" customFormat="1" ht="98.1" customHeight="1" x14ac:dyDescent="0.2">
      <c r="A196" s="326" t="s">
        <v>495</v>
      </c>
      <c r="B196" s="354"/>
      <c r="C196" s="354"/>
      <c r="D196" s="354"/>
      <c r="E196" s="354"/>
      <c r="F196" s="354"/>
      <c r="G196" s="354"/>
      <c r="H196" s="354"/>
      <c r="I196" s="354"/>
      <c r="J196" s="354"/>
    </row>
    <row r="197" spans="1:22" s="285" customFormat="1" ht="137.44999999999999" customHeight="1" x14ac:dyDescent="0.2">
      <c r="A197" s="326" t="s">
        <v>496</v>
      </c>
      <c r="B197" s="354"/>
      <c r="C197" s="354"/>
      <c r="D197" s="354"/>
      <c r="E197" s="354"/>
      <c r="F197" s="354"/>
      <c r="G197" s="354"/>
      <c r="H197" s="354"/>
      <c r="I197" s="354"/>
      <c r="J197" s="354"/>
    </row>
    <row r="198" spans="1:22" s="285" customFormat="1" ht="237.6" customHeight="1" x14ac:dyDescent="0.2">
      <c r="A198" s="326" t="s">
        <v>497</v>
      </c>
      <c r="B198" s="354"/>
      <c r="C198" s="354"/>
      <c r="D198" s="354"/>
      <c r="E198" s="354"/>
      <c r="F198" s="354"/>
      <c r="G198" s="354"/>
      <c r="H198" s="354"/>
      <c r="I198" s="354"/>
      <c r="J198" s="354"/>
    </row>
    <row r="199" spans="1:22" s="285" customFormat="1" ht="128.44999999999999" customHeight="1" x14ac:dyDescent="0.2">
      <c r="A199" s="326" t="s">
        <v>498</v>
      </c>
      <c r="B199" s="354"/>
      <c r="C199" s="354"/>
      <c r="D199" s="354"/>
      <c r="E199" s="354"/>
      <c r="F199" s="354"/>
      <c r="G199" s="354"/>
      <c r="H199" s="354"/>
      <c r="I199" s="354"/>
      <c r="J199" s="354"/>
    </row>
    <row r="200" spans="1:22" ht="11.45" customHeight="1" x14ac:dyDescent="0.2">
      <c r="A200" s="355"/>
      <c r="B200" s="355"/>
      <c r="C200" s="355"/>
      <c r="D200" s="355"/>
      <c r="E200" s="355"/>
      <c r="F200" s="355"/>
      <c r="G200" s="355"/>
      <c r="H200" s="355"/>
      <c r="I200" s="355"/>
      <c r="J200" s="355"/>
      <c r="K200" s="154"/>
      <c r="L200" s="154"/>
      <c r="M200" s="154"/>
      <c r="N200" s="154"/>
      <c r="O200" s="154"/>
      <c r="P200" s="154"/>
      <c r="Q200" s="154"/>
      <c r="R200" s="154"/>
      <c r="S200" s="154"/>
      <c r="T200" s="154"/>
      <c r="U200" s="154"/>
      <c r="V200" s="154"/>
    </row>
    <row r="201" spans="1:22" s="259" customFormat="1" ht="30.75" customHeight="1" x14ac:dyDescent="0.25">
      <c r="A201" s="256" t="s">
        <v>232</v>
      </c>
      <c r="B201" s="257"/>
      <c r="C201" s="257"/>
      <c r="D201" s="257"/>
      <c r="E201" s="257"/>
      <c r="F201" s="257"/>
      <c r="G201" s="257"/>
      <c r="H201" s="257"/>
      <c r="I201" s="257"/>
      <c r="J201" s="257"/>
      <c r="K201" s="258"/>
      <c r="L201" s="258"/>
      <c r="M201" s="258"/>
      <c r="N201" s="258"/>
      <c r="O201" s="258"/>
      <c r="P201" s="258"/>
      <c r="Q201" s="258"/>
      <c r="R201" s="258"/>
      <c r="S201" s="258"/>
      <c r="T201" s="258"/>
      <c r="U201" s="258"/>
      <c r="V201" s="258"/>
    </row>
    <row r="202" spans="1:22" s="357" customFormat="1" ht="217.5" customHeight="1" x14ac:dyDescent="0.25">
      <c r="A202" s="357" t="s">
        <v>454</v>
      </c>
    </row>
    <row r="203" spans="1:22" s="1" customFormat="1" ht="343.5" customHeight="1" x14ac:dyDescent="0.25">
      <c r="A203" s="357" t="s">
        <v>452</v>
      </c>
      <c r="B203" s="357"/>
      <c r="C203" s="357"/>
      <c r="D203" s="357"/>
      <c r="E203" s="357"/>
      <c r="F203" s="357"/>
      <c r="G203" s="357"/>
      <c r="H203" s="357"/>
      <c r="I203" s="357"/>
      <c r="J203" s="357"/>
    </row>
    <row r="204" spans="1:22" ht="264.75" customHeight="1" x14ac:dyDescent="0.2">
      <c r="A204" s="356" t="s">
        <v>451</v>
      </c>
      <c r="B204" s="356"/>
      <c r="C204" s="356"/>
      <c r="D204" s="356"/>
      <c r="E204" s="356"/>
      <c r="F204" s="356"/>
      <c r="G204" s="356"/>
      <c r="H204" s="356"/>
      <c r="I204" s="356"/>
      <c r="J204" s="356"/>
    </row>
    <row r="205" spans="1:22" s="141" customFormat="1" ht="105" customHeight="1" x14ac:dyDescent="0.2">
      <c r="A205" s="358" t="s">
        <v>346</v>
      </c>
      <c r="B205" s="358"/>
      <c r="C205" s="358"/>
      <c r="D205" s="358"/>
      <c r="E205" s="358"/>
      <c r="F205" s="358"/>
      <c r="G205" s="358"/>
      <c r="H205" s="358"/>
      <c r="I205" s="358"/>
      <c r="J205" s="358"/>
    </row>
    <row r="206" spans="1:22" s="141" customFormat="1" ht="189.95" customHeight="1" x14ac:dyDescent="0.2">
      <c r="A206" s="357" t="s">
        <v>540</v>
      </c>
      <c r="B206" s="357"/>
      <c r="C206" s="357"/>
      <c r="D206" s="357"/>
      <c r="E206" s="357"/>
      <c r="F206" s="357"/>
      <c r="G206" s="357"/>
      <c r="H206" s="357"/>
      <c r="I206" s="357"/>
      <c r="J206" s="357"/>
    </row>
    <row r="207" spans="1:22" s="141" customFormat="1" ht="18" customHeight="1" x14ac:dyDescent="0.2">
      <c r="A207" s="254"/>
      <c r="B207" s="254"/>
      <c r="C207" s="254"/>
      <c r="D207" s="254"/>
      <c r="E207" s="254"/>
      <c r="F207" s="254"/>
      <c r="G207" s="254"/>
      <c r="H207" s="254"/>
      <c r="I207" s="254"/>
      <c r="J207" s="254"/>
    </row>
    <row r="208" spans="1:22" s="141" customFormat="1" ht="66.95" customHeight="1" x14ac:dyDescent="0.2">
      <c r="A208" s="352"/>
      <c r="B208" s="353"/>
      <c r="C208" s="353"/>
      <c r="D208" s="353"/>
      <c r="E208" s="353"/>
      <c r="F208" s="353"/>
      <c r="G208" s="353"/>
      <c r="H208" s="353"/>
      <c r="I208" s="353"/>
      <c r="J208" s="353"/>
    </row>
    <row r="209" s="141" customFormat="1" x14ac:dyDescent="0.2"/>
    <row r="210" s="141" customFormat="1" x14ac:dyDescent="0.2"/>
    <row r="211" s="141" customFormat="1" x14ac:dyDescent="0.2"/>
    <row r="212" s="141" customFormat="1" x14ac:dyDescent="0.2"/>
    <row r="213" s="141" customFormat="1" x14ac:dyDescent="0.2"/>
    <row r="214" s="141" customFormat="1" x14ac:dyDescent="0.2"/>
    <row r="215" s="141" customFormat="1" x14ac:dyDescent="0.2"/>
    <row r="216" s="141" customFormat="1" x14ac:dyDescent="0.2"/>
    <row r="217" s="141" customFormat="1" x14ac:dyDescent="0.2"/>
    <row r="218" s="141" customFormat="1" x14ac:dyDescent="0.2"/>
    <row r="219" s="141" customFormat="1" x14ac:dyDescent="0.2"/>
    <row r="220" s="141" customFormat="1" x14ac:dyDescent="0.2"/>
    <row r="221" s="141" customFormat="1" x14ac:dyDescent="0.2"/>
    <row r="222" s="141" customFormat="1" x14ac:dyDescent="0.2"/>
    <row r="223" s="141" customFormat="1" x14ac:dyDescent="0.2"/>
    <row r="224" s="141" customFormat="1" x14ac:dyDescent="0.2"/>
    <row r="225" s="141" customFormat="1" x14ac:dyDescent="0.2"/>
    <row r="226" s="141" customFormat="1" x14ac:dyDescent="0.2"/>
    <row r="227" s="141" customFormat="1" ht="12.2" customHeight="1" x14ac:dyDescent="0.2"/>
    <row r="228" s="141" customFormat="1" x14ac:dyDescent="0.2"/>
    <row r="229" s="141" customFormat="1" x14ac:dyDescent="0.2"/>
    <row r="230" s="141" customFormat="1" x14ac:dyDescent="0.2"/>
    <row r="231" s="141" customFormat="1" x14ac:dyDescent="0.2"/>
    <row r="232" s="141" customFormat="1" x14ac:dyDescent="0.2"/>
    <row r="233" s="141" customFormat="1" x14ac:dyDescent="0.2"/>
    <row r="234" s="141" customFormat="1" x14ac:dyDescent="0.2"/>
    <row r="235" s="141" customFormat="1" x14ac:dyDescent="0.2"/>
    <row r="236" s="141" customFormat="1" x14ac:dyDescent="0.2"/>
    <row r="237" s="141" customFormat="1" x14ac:dyDescent="0.2"/>
    <row r="238" s="141" customFormat="1" x14ac:dyDescent="0.2"/>
    <row r="239" s="141" customFormat="1" x14ac:dyDescent="0.2"/>
    <row r="240" s="141" customFormat="1" x14ac:dyDescent="0.2"/>
    <row r="241" s="141" customFormat="1" x14ac:dyDescent="0.2"/>
    <row r="242" s="141" customFormat="1" x14ac:dyDescent="0.2"/>
    <row r="243" s="141" customFormat="1" x14ac:dyDescent="0.2"/>
    <row r="244" s="141" customFormat="1" x14ac:dyDescent="0.2"/>
    <row r="245" s="141" customFormat="1" x14ac:dyDescent="0.2"/>
    <row r="246" s="141" customFormat="1" x14ac:dyDescent="0.2"/>
    <row r="247" s="141" customFormat="1" x14ac:dyDescent="0.2"/>
    <row r="248" s="141" customFormat="1" x14ac:dyDescent="0.2"/>
    <row r="249" s="141" customFormat="1" x14ac:dyDescent="0.2"/>
    <row r="250" s="141" customFormat="1" x14ac:dyDescent="0.2"/>
    <row r="251" s="141" customFormat="1" x14ac:dyDescent="0.2"/>
    <row r="252" s="141" customFormat="1" x14ac:dyDescent="0.2"/>
    <row r="253" s="141" customFormat="1" x14ac:dyDescent="0.2"/>
    <row r="254" s="141" customFormat="1" x14ac:dyDescent="0.2"/>
    <row r="255" s="141" customFormat="1" x14ac:dyDescent="0.2"/>
    <row r="256" s="141" customFormat="1" x14ac:dyDescent="0.2"/>
    <row r="257" s="141" customFormat="1" x14ac:dyDescent="0.2"/>
    <row r="258" s="141" customFormat="1" x14ac:dyDescent="0.2"/>
    <row r="259" s="141" customFormat="1" x14ac:dyDescent="0.2"/>
    <row r="260" s="141" customFormat="1" x14ac:dyDescent="0.2"/>
    <row r="261" s="141" customFormat="1" x14ac:dyDescent="0.2"/>
    <row r="262" s="141" customFormat="1" x14ac:dyDescent="0.2"/>
    <row r="263" s="141" customFormat="1" x14ac:dyDescent="0.2"/>
    <row r="264" s="141" customFormat="1" x14ac:dyDescent="0.2"/>
    <row r="265" s="141" customFormat="1" x14ac:dyDescent="0.2"/>
    <row r="266" s="141" customFormat="1" x14ac:dyDescent="0.2"/>
    <row r="267" s="141" customFormat="1" x14ac:dyDescent="0.2"/>
    <row r="268" s="141" customFormat="1" x14ac:dyDescent="0.2"/>
    <row r="269" s="141" customFormat="1" x14ac:dyDescent="0.2"/>
    <row r="270" s="141" customFormat="1" x14ac:dyDescent="0.2"/>
    <row r="271" s="141" customFormat="1" x14ac:dyDescent="0.2"/>
    <row r="272" s="141" customFormat="1" x14ac:dyDescent="0.2"/>
    <row r="273" s="141" customFormat="1" x14ac:dyDescent="0.2"/>
    <row r="274" s="141" customFormat="1" x14ac:dyDescent="0.2"/>
    <row r="275" s="141" customFormat="1" x14ac:dyDescent="0.2"/>
    <row r="276" s="141" customFormat="1" x14ac:dyDescent="0.2"/>
    <row r="277" s="141" customFormat="1" x14ac:dyDescent="0.2"/>
    <row r="278" s="141" customFormat="1" x14ac:dyDescent="0.2"/>
    <row r="279" s="141" customFormat="1" x14ac:dyDescent="0.2"/>
    <row r="280" s="141" customFormat="1" x14ac:dyDescent="0.2"/>
    <row r="281" s="141" customFormat="1" x14ac:dyDescent="0.2"/>
    <row r="282" s="141" customFormat="1" x14ac:dyDescent="0.2"/>
    <row r="283" s="141" customFormat="1" x14ac:dyDescent="0.2"/>
    <row r="284" s="141" customFormat="1" x14ac:dyDescent="0.2"/>
    <row r="285" s="141" customFormat="1" x14ac:dyDescent="0.2"/>
    <row r="286" s="141" customFormat="1" x14ac:dyDescent="0.2"/>
    <row r="287" s="141" customFormat="1" x14ac:dyDescent="0.2"/>
    <row r="288" s="141" customFormat="1" x14ac:dyDescent="0.2"/>
    <row r="289" s="141" customFormat="1" x14ac:dyDescent="0.2"/>
    <row r="290" s="141" customFormat="1" x14ac:dyDescent="0.2"/>
    <row r="291" s="141" customFormat="1" x14ac:dyDescent="0.2"/>
    <row r="292" s="141" customFormat="1" x14ac:dyDescent="0.2"/>
    <row r="293" s="141" customFormat="1" x14ac:dyDescent="0.2"/>
    <row r="294" s="141" customFormat="1" x14ac:dyDescent="0.2"/>
    <row r="295" s="141" customFormat="1" x14ac:dyDescent="0.2"/>
    <row r="296" s="141" customFormat="1" x14ac:dyDescent="0.2"/>
    <row r="297" s="141" customFormat="1" x14ac:dyDescent="0.2"/>
    <row r="298" s="141" customFormat="1" x14ac:dyDescent="0.2"/>
    <row r="299" s="141" customFormat="1" x14ac:dyDescent="0.2"/>
    <row r="300" s="141" customFormat="1" x14ac:dyDescent="0.2"/>
    <row r="301" s="141" customFormat="1" x14ac:dyDescent="0.2"/>
    <row r="302" s="141" customFormat="1" x14ac:dyDescent="0.2"/>
    <row r="303" s="141" customFormat="1" x14ac:dyDescent="0.2"/>
    <row r="304" s="141" customFormat="1" x14ac:dyDescent="0.2"/>
    <row r="305" s="141" customFormat="1" x14ac:dyDescent="0.2"/>
    <row r="306" s="141" customFormat="1" x14ac:dyDescent="0.2"/>
    <row r="307" s="141" customFormat="1" x14ac:dyDescent="0.2"/>
    <row r="308" s="141" customFormat="1" x14ac:dyDescent="0.2"/>
    <row r="309" s="141" customFormat="1" x14ac:dyDescent="0.2"/>
    <row r="310" s="141" customFormat="1" x14ac:dyDescent="0.2"/>
    <row r="311" s="141" customFormat="1" x14ac:dyDescent="0.2"/>
    <row r="312" s="141" customFormat="1" x14ac:dyDescent="0.2"/>
    <row r="313" s="141" customFormat="1" x14ac:dyDescent="0.2"/>
    <row r="314" s="141" customFormat="1" x14ac:dyDescent="0.2"/>
    <row r="315" s="141" customFormat="1" x14ac:dyDescent="0.2"/>
    <row r="316" s="141" customFormat="1" x14ac:dyDescent="0.2"/>
    <row r="317" s="141" customFormat="1" x14ac:dyDescent="0.2"/>
    <row r="318" s="141" customFormat="1" x14ac:dyDescent="0.2"/>
    <row r="319" s="141" customFormat="1" x14ac:dyDescent="0.2"/>
    <row r="320" s="141" customFormat="1" x14ac:dyDescent="0.2"/>
    <row r="321" s="141" customFormat="1" x14ac:dyDescent="0.2"/>
    <row r="322" s="141" customFormat="1" x14ac:dyDescent="0.2"/>
    <row r="323" s="141" customFormat="1" x14ac:dyDescent="0.2"/>
    <row r="324" s="141" customFormat="1" x14ac:dyDescent="0.2"/>
    <row r="325" s="141" customFormat="1" x14ac:dyDescent="0.2"/>
    <row r="326" s="141" customFormat="1" x14ac:dyDescent="0.2"/>
    <row r="327" s="141" customFormat="1" x14ac:dyDescent="0.2"/>
    <row r="328" s="141" customFormat="1" x14ac:dyDescent="0.2"/>
    <row r="329" s="141" customFormat="1" x14ac:dyDescent="0.2"/>
    <row r="330" s="141" customFormat="1" x14ac:dyDescent="0.2"/>
    <row r="331" s="141" customFormat="1" x14ac:dyDescent="0.2"/>
    <row r="332" s="141" customFormat="1" x14ac:dyDescent="0.2"/>
    <row r="333" s="141" customFormat="1" x14ac:dyDescent="0.2"/>
    <row r="334" s="141" customFormat="1" x14ac:dyDescent="0.2"/>
    <row r="335" s="141" customFormat="1" x14ac:dyDescent="0.2"/>
    <row r="336" s="141" customFormat="1" x14ac:dyDescent="0.2"/>
    <row r="337" s="141" customFormat="1" x14ac:dyDescent="0.2"/>
    <row r="338" s="141" customFormat="1" x14ac:dyDescent="0.2"/>
    <row r="339" s="141" customFormat="1" x14ac:dyDescent="0.2"/>
    <row r="340" s="141" customFormat="1" x14ac:dyDescent="0.2"/>
    <row r="341" s="141" customFormat="1" x14ac:dyDescent="0.2"/>
    <row r="342" s="141" customFormat="1" x14ac:dyDescent="0.2"/>
    <row r="343" s="141" customFormat="1" x14ac:dyDescent="0.2"/>
    <row r="344" s="141" customFormat="1" x14ac:dyDescent="0.2"/>
    <row r="345" s="141" customFormat="1" x14ac:dyDescent="0.2"/>
    <row r="346" s="141" customFormat="1" x14ac:dyDescent="0.2"/>
    <row r="347" s="141" customFormat="1" x14ac:dyDescent="0.2"/>
    <row r="348" s="141" customFormat="1" x14ac:dyDescent="0.2"/>
    <row r="349" s="141" customFormat="1" x14ac:dyDescent="0.2"/>
    <row r="350" s="141" customFormat="1" x14ac:dyDescent="0.2"/>
    <row r="351" s="141" customFormat="1" x14ac:dyDescent="0.2"/>
    <row r="352" s="141" customFormat="1" x14ac:dyDescent="0.2"/>
    <row r="353" s="141" customFormat="1" x14ac:dyDescent="0.2"/>
    <row r="354" s="141" customFormat="1" x14ac:dyDescent="0.2"/>
    <row r="355" s="141" customFormat="1" x14ac:dyDescent="0.2"/>
    <row r="356" s="141" customFormat="1" x14ac:dyDescent="0.2"/>
    <row r="357" s="141" customFormat="1" x14ac:dyDescent="0.2"/>
    <row r="358" s="141" customFormat="1" x14ac:dyDescent="0.2"/>
    <row r="359" s="141" customFormat="1" x14ac:dyDescent="0.2"/>
    <row r="360" s="141" customFormat="1" x14ac:dyDescent="0.2"/>
    <row r="361" s="141" customFormat="1" x14ac:dyDescent="0.2"/>
    <row r="362" s="141" customFormat="1" x14ac:dyDescent="0.2"/>
    <row r="363" s="141" customFormat="1" x14ac:dyDescent="0.2"/>
    <row r="364" s="141" customFormat="1" x14ac:dyDescent="0.2"/>
    <row r="365" s="141" customFormat="1" x14ac:dyDescent="0.2"/>
    <row r="366" s="141" customFormat="1" x14ac:dyDescent="0.2"/>
    <row r="367" s="141" customFormat="1" x14ac:dyDescent="0.2"/>
    <row r="368" s="141" customFormat="1" x14ac:dyDescent="0.2"/>
    <row r="369" s="141" customFormat="1" x14ac:dyDescent="0.2"/>
    <row r="370" s="141" customFormat="1" x14ac:dyDescent="0.2"/>
    <row r="371" s="141" customFormat="1" x14ac:dyDescent="0.2"/>
    <row r="372" s="141" customFormat="1" x14ac:dyDescent="0.2"/>
    <row r="373" s="141" customFormat="1" x14ac:dyDescent="0.2"/>
    <row r="374" s="141" customFormat="1" x14ac:dyDescent="0.2"/>
    <row r="375" s="141" customFormat="1" x14ac:dyDescent="0.2"/>
    <row r="376" s="141" customFormat="1" x14ac:dyDescent="0.2"/>
    <row r="377" s="141" customFormat="1" x14ac:dyDescent="0.2"/>
    <row r="378" s="141" customFormat="1" x14ac:dyDescent="0.2"/>
    <row r="379" s="141" customFormat="1" x14ac:dyDescent="0.2"/>
    <row r="380" s="141" customFormat="1" x14ac:dyDescent="0.2"/>
    <row r="381" s="141" customFormat="1" x14ac:dyDescent="0.2"/>
    <row r="382" s="141" customFormat="1" x14ac:dyDescent="0.2"/>
    <row r="383" s="141" customFormat="1" x14ac:dyDescent="0.2"/>
    <row r="384" s="141" customFormat="1" x14ac:dyDescent="0.2"/>
    <row r="385" s="141" customFormat="1" x14ac:dyDescent="0.2"/>
    <row r="386" s="141" customFormat="1" x14ac:dyDescent="0.2"/>
    <row r="387" s="141" customFormat="1" x14ac:dyDescent="0.2"/>
    <row r="388" s="141" customFormat="1" x14ac:dyDescent="0.2"/>
    <row r="389" s="141" customFormat="1" x14ac:dyDescent="0.2"/>
    <row r="390" s="141" customFormat="1" x14ac:dyDescent="0.2"/>
    <row r="391" s="141" customFormat="1" x14ac:dyDescent="0.2"/>
    <row r="392" s="141" customFormat="1" x14ac:dyDescent="0.2"/>
    <row r="393" s="141" customFormat="1" x14ac:dyDescent="0.2"/>
    <row r="394" s="141" customFormat="1" x14ac:dyDescent="0.2"/>
    <row r="395" s="141" customFormat="1" x14ac:dyDescent="0.2"/>
    <row r="396" s="141" customFormat="1" x14ac:dyDescent="0.2"/>
    <row r="397" s="141" customFormat="1" x14ac:dyDescent="0.2"/>
    <row r="398" s="141" customFormat="1" x14ac:dyDescent="0.2"/>
    <row r="399" s="141" customFormat="1" x14ac:dyDescent="0.2"/>
    <row r="400" s="141" customFormat="1" x14ac:dyDescent="0.2"/>
    <row r="401" s="141" customFormat="1" x14ac:dyDescent="0.2"/>
    <row r="402" s="141" customFormat="1" x14ac:dyDescent="0.2"/>
    <row r="403" s="141" customFormat="1" x14ac:dyDescent="0.2"/>
    <row r="404" s="141" customFormat="1" x14ac:dyDescent="0.2"/>
    <row r="405" s="141" customFormat="1" x14ac:dyDescent="0.2"/>
    <row r="406" s="141" customFormat="1" x14ac:dyDescent="0.2"/>
    <row r="407" s="141" customFormat="1" x14ac:dyDescent="0.2"/>
    <row r="408" s="141" customFormat="1" x14ac:dyDescent="0.2"/>
    <row r="409" s="141" customFormat="1" x14ac:dyDescent="0.2"/>
    <row r="410" s="141" customFormat="1" x14ac:dyDescent="0.2"/>
    <row r="411" s="141" customFormat="1" x14ac:dyDescent="0.2"/>
    <row r="412" s="141" customFormat="1" x14ac:dyDescent="0.2"/>
    <row r="413" s="141" customFormat="1" x14ac:dyDescent="0.2"/>
    <row r="414" s="141" customFormat="1" x14ac:dyDescent="0.2"/>
    <row r="415" s="141" customFormat="1" x14ac:dyDescent="0.2"/>
    <row r="416" s="141" customFormat="1" x14ac:dyDescent="0.2"/>
    <row r="417" s="141" customFormat="1" x14ac:dyDescent="0.2"/>
    <row r="418" s="141" customFormat="1" x14ac:dyDescent="0.2"/>
    <row r="419" s="141" customFormat="1" x14ac:dyDescent="0.2"/>
    <row r="420" s="141" customFormat="1" x14ac:dyDescent="0.2"/>
    <row r="421" s="141" customFormat="1" x14ac:dyDescent="0.2"/>
    <row r="422" s="141" customFormat="1" x14ac:dyDescent="0.2"/>
    <row r="423" s="141" customFormat="1" x14ac:dyDescent="0.2"/>
    <row r="424" s="141" customFormat="1" x14ac:dyDescent="0.2"/>
    <row r="425" s="141" customFormat="1" x14ac:dyDescent="0.2"/>
    <row r="426" s="141" customFormat="1" x14ac:dyDescent="0.2"/>
    <row r="427" s="141" customFormat="1" x14ac:dyDescent="0.2"/>
    <row r="428" s="141" customFormat="1" x14ac:dyDescent="0.2"/>
    <row r="429" s="141" customFormat="1" x14ac:dyDescent="0.2"/>
    <row r="430" s="141" customFormat="1" x14ac:dyDescent="0.2"/>
    <row r="431" s="141" customFormat="1" x14ac:dyDescent="0.2"/>
    <row r="432" s="141" customFormat="1" x14ac:dyDescent="0.2"/>
    <row r="433" s="141" customFormat="1" x14ac:dyDescent="0.2"/>
    <row r="434" s="141" customFormat="1" x14ac:dyDescent="0.2"/>
    <row r="435" s="141" customFormat="1" x14ac:dyDescent="0.2"/>
    <row r="436" s="141" customFormat="1" x14ac:dyDescent="0.2"/>
    <row r="437" s="141" customFormat="1" x14ac:dyDescent="0.2"/>
    <row r="438" s="141" customFormat="1" x14ac:dyDescent="0.2"/>
    <row r="439" s="141" customFormat="1" x14ac:dyDescent="0.2"/>
    <row r="440" s="141" customFormat="1" x14ac:dyDescent="0.2"/>
    <row r="441" s="141" customFormat="1" x14ac:dyDescent="0.2"/>
    <row r="442" s="141" customFormat="1" x14ac:dyDescent="0.2"/>
    <row r="443" s="141" customFormat="1" x14ac:dyDescent="0.2"/>
    <row r="444" s="141" customFormat="1" x14ac:dyDescent="0.2"/>
    <row r="445" s="141" customFormat="1" x14ac:dyDescent="0.2"/>
    <row r="446" s="141" customFormat="1" x14ac:dyDescent="0.2"/>
    <row r="447" s="141" customFormat="1" x14ac:dyDescent="0.2"/>
    <row r="448" s="141" customFormat="1" x14ac:dyDescent="0.2"/>
    <row r="449" s="141" customFormat="1" x14ac:dyDescent="0.2"/>
    <row r="450" s="141" customFormat="1" x14ac:dyDescent="0.2"/>
    <row r="451" s="141" customFormat="1" x14ac:dyDescent="0.2"/>
    <row r="452" s="141" customFormat="1" x14ac:dyDescent="0.2"/>
    <row r="453" s="141" customFormat="1" x14ac:dyDescent="0.2"/>
    <row r="454" s="141" customFormat="1" x14ac:dyDescent="0.2"/>
    <row r="455" s="141" customFormat="1" x14ac:dyDescent="0.2"/>
    <row r="456" s="141" customFormat="1" x14ac:dyDescent="0.2"/>
    <row r="457" s="141" customFormat="1" x14ac:dyDescent="0.2"/>
    <row r="458" s="141" customFormat="1" x14ac:dyDescent="0.2"/>
    <row r="459" s="141" customFormat="1" x14ac:dyDescent="0.2"/>
    <row r="460" s="141" customFormat="1" x14ac:dyDescent="0.2"/>
    <row r="461" s="141" customFormat="1" x14ac:dyDescent="0.2"/>
    <row r="462" s="141" customFormat="1" x14ac:dyDescent="0.2"/>
    <row r="463" s="141" customFormat="1" x14ac:dyDescent="0.2"/>
    <row r="464" s="141" customFormat="1" x14ac:dyDescent="0.2"/>
    <row r="465" s="141" customFormat="1" x14ac:dyDescent="0.2"/>
    <row r="466" s="141" customFormat="1" x14ac:dyDescent="0.2"/>
    <row r="467" s="141" customFormat="1" x14ac:dyDescent="0.2"/>
    <row r="468" s="141" customFormat="1" x14ac:dyDescent="0.2"/>
    <row r="469" s="141" customFormat="1" x14ac:dyDescent="0.2"/>
    <row r="470" s="141" customFormat="1" x14ac:dyDescent="0.2"/>
    <row r="471" s="141" customFormat="1" x14ac:dyDescent="0.2"/>
    <row r="472" s="141" customFormat="1" x14ac:dyDescent="0.2"/>
    <row r="473" s="141" customFormat="1" x14ac:dyDescent="0.2"/>
    <row r="474" s="141" customFormat="1" x14ac:dyDescent="0.2"/>
    <row r="475" s="141" customFormat="1" x14ac:dyDescent="0.2"/>
    <row r="476" s="141" customFormat="1" x14ac:dyDescent="0.2"/>
    <row r="477" s="141" customFormat="1" x14ac:dyDescent="0.2"/>
    <row r="478" s="141" customFormat="1" x14ac:dyDescent="0.2"/>
    <row r="479" s="141" customFormat="1" x14ac:dyDescent="0.2"/>
    <row r="480" s="141" customFormat="1" x14ac:dyDescent="0.2"/>
    <row r="481" s="141" customFormat="1" x14ac:dyDescent="0.2"/>
    <row r="482" s="141" customFormat="1" x14ac:dyDescent="0.2"/>
    <row r="483" s="141" customFormat="1" x14ac:dyDescent="0.2"/>
    <row r="484" s="141" customFormat="1" x14ac:dyDescent="0.2"/>
    <row r="485" s="141" customFormat="1" x14ac:dyDescent="0.2"/>
    <row r="486" s="141" customFormat="1" x14ac:dyDescent="0.2"/>
    <row r="487" s="141" customFormat="1" x14ac:dyDescent="0.2"/>
    <row r="488" s="141" customFormat="1" x14ac:dyDescent="0.2"/>
    <row r="489" s="141" customFormat="1" x14ac:dyDescent="0.2"/>
    <row r="490" s="141" customFormat="1" x14ac:dyDescent="0.2"/>
    <row r="491" s="141" customFormat="1" x14ac:dyDescent="0.2"/>
    <row r="492" s="141" customFormat="1" x14ac:dyDescent="0.2"/>
    <row r="493" s="141" customFormat="1" x14ac:dyDescent="0.2"/>
    <row r="494" s="141" customFormat="1" x14ac:dyDescent="0.2"/>
    <row r="495" s="141" customFormat="1" x14ac:dyDescent="0.2"/>
    <row r="496" s="141" customFormat="1" x14ac:dyDescent="0.2"/>
    <row r="497" s="141" customFormat="1" x14ac:dyDescent="0.2"/>
    <row r="498" s="141" customFormat="1" x14ac:dyDescent="0.2"/>
    <row r="499" s="141" customFormat="1" x14ac:dyDescent="0.2"/>
    <row r="500" s="141" customFormat="1" x14ac:dyDescent="0.2"/>
    <row r="501" s="141" customFormat="1" x14ac:dyDescent="0.2"/>
    <row r="502" s="141" customFormat="1" x14ac:dyDescent="0.2"/>
    <row r="503" s="141" customFormat="1" x14ac:dyDescent="0.2"/>
    <row r="504" s="141" customFormat="1" x14ac:dyDescent="0.2"/>
    <row r="505" s="141" customFormat="1" x14ac:dyDescent="0.2"/>
    <row r="506" s="141" customFormat="1" x14ac:dyDescent="0.2"/>
    <row r="507" s="141" customFormat="1" x14ac:dyDescent="0.2"/>
    <row r="508" s="141" customFormat="1" x14ac:dyDescent="0.2"/>
    <row r="509" s="141" customFormat="1" x14ac:dyDescent="0.2"/>
    <row r="510" s="141" customFormat="1" x14ac:dyDescent="0.2"/>
    <row r="511" s="141" customFormat="1" x14ac:dyDescent="0.2"/>
    <row r="512" s="141" customFormat="1" x14ac:dyDescent="0.2"/>
    <row r="513" s="141" customFormat="1" x14ac:dyDescent="0.2"/>
    <row r="514" s="141" customFormat="1" x14ac:dyDescent="0.2"/>
    <row r="515" s="141" customFormat="1" x14ac:dyDescent="0.2"/>
    <row r="516" s="141" customFormat="1" x14ac:dyDescent="0.2"/>
    <row r="517" s="141" customFormat="1" x14ac:dyDescent="0.2"/>
    <row r="518" s="141" customFormat="1" x14ac:dyDescent="0.2"/>
    <row r="519" s="141" customFormat="1" x14ac:dyDescent="0.2"/>
    <row r="520" s="141" customFormat="1" x14ac:dyDescent="0.2"/>
    <row r="521" s="141" customFormat="1" x14ac:dyDescent="0.2"/>
    <row r="522" s="141" customFormat="1" x14ac:dyDescent="0.2"/>
    <row r="523" s="141" customFormat="1" x14ac:dyDescent="0.2"/>
    <row r="524" s="141" customFormat="1" x14ac:dyDescent="0.2"/>
    <row r="525" s="141" customFormat="1" x14ac:dyDescent="0.2"/>
    <row r="526" s="141" customFormat="1" x14ac:dyDescent="0.2"/>
    <row r="527" s="141" customFormat="1" x14ac:dyDescent="0.2"/>
    <row r="528" s="141" customFormat="1" x14ac:dyDescent="0.2"/>
    <row r="529" s="141" customFormat="1" x14ac:dyDescent="0.2"/>
    <row r="530" s="141" customFormat="1" x14ac:dyDescent="0.2"/>
    <row r="531" s="141" customFormat="1" x14ac:dyDescent="0.2"/>
    <row r="532" s="141" customFormat="1" x14ac:dyDescent="0.2"/>
    <row r="533" s="141" customFormat="1" x14ac:dyDescent="0.2"/>
    <row r="534" s="141" customFormat="1" x14ac:dyDescent="0.2"/>
    <row r="535" s="141" customFormat="1" x14ac:dyDescent="0.2"/>
    <row r="536" s="141" customFormat="1" x14ac:dyDescent="0.2"/>
    <row r="537" s="141" customFormat="1" x14ac:dyDescent="0.2"/>
    <row r="538" s="141" customFormat="1" x14ac:dyDescent="0.2"/>
    <row r="539" s="141" customFormat="1" x14ac:dyDescent="0.2"/>
    <row r="540" s="141" customFormat="1" x14ac:dyDescent="0.2"/>
    <row r="541" s="141" customFormat="1" x14ac:dyDescent="0.2"/>
    <row r="542" s="141" customFormat="1" x14ac:dyDescent="0.2"/>
    <row r="543" s="141" customFormat="1" x14ac:dyDescent="0.2"/>
    <row r="544" s="141" customFormat="1" x14ac:dyDescent="0.2"/>
    <row r="545" s="141" customFormat="1" x14ac:dyDescent="0.2"/>
    <row r="546" s="141" customFormat="1" x14ac:dyDescent="0.2"/>
    <row r="547" s="141" customFormat="1" x14ac:dyDescent="0.2"/>
    <row r="548" s="141" customFormat="1" x14ac:dyDescent="0.2"/>
    <row r="549" s="141" customFormat="1" x14ac:dyDescent="0.2"/>
    <row r="550" s="141" customFormat="1" x14ac:dyDescent="0.2"/>
    <row r="551" s="141" customFormat="1" x14ac:dyDescent="0.2"/>
    <row r="552" s="141" customFormat="1" x14ac:dyDescent="0.2"/>
    <row r="553" s="141" customFormat="1" x14ac:dyDescent="0.2"/>
    <row r="554" s="141" customFormat="1" x14ac:dyDescent="0.2"/>
    <row r="555" s="141" customFormat="1" x14ac:dyDescent="0.2"/>
    <row r="556" s="141" customFormat="1" x14ac:dyDescent="0.2"/>
    <row r="557" s="141" customFormat="1" x14ac:dyDescent="0.2"/>
    <row r="558" s="141" customFormat="1" x14ac:dyDescent="0.2"/>
    <row r="559" s="141" customFormat="1" x14ac:dyDescent="0.2"/>
  </sheetData>
  <sheetProtection algorithmName="SHA-512" hashValue="zCttQ6farRN02KInQrdDNplZiFEQYp+udNldHQ9tyO4LQEnxyuo3vXX+gq8uLKR/tkwy0RqgpwYW4iLv1YZYGg==" saltValue="CoZtvQLJ4ZRLwyoc+iRdRQ==" spinCount="100000" sheet="1" objects="1" scenarios="1" selectLockedCells="1"/>
  <mergeCells count="139">
    <mergeCell ref="B68:E68"/>
    <mergeCell ref="F68:G68"/>
    <mergeCell ref="B71:I71"/>
    <mergeCell ref="B75:I75"/>
    <mergeCell ref="B76:I76"/>
    <mergeCell ref="B78:I78"/>
    <mergeCell ref="D80:E80"/>
    <mergeCell ref="F80:G80"/>
    <mergeCell ref="B169:H169"/>
    <mergeCell ref="H80:I80"/>
    <mergeCell ref="B131:H131"/>
    <mergeCell ref="C134:J134"/>
    <mergeCell ref="C135:J135"/>
    <mergeCell ref="C137:I137"/>
    <mergeCell ref="A93:J93"/>
    <mergeCell ref="C97:G97"/>
    <mergeCell ref="C99:G99"/>
    <mergeCell ref="E101:I101"/>
    <mergeCell ref="A103:B103"/>
    <mergeCell ref="C103:G103"/>
    <mergeCell ref="G106:I106"/>
    <mergeCell ref="B106:C106"/>
    <mergeCell ref="H4:J4"/>
    <mergeCell ref="H6:J6"/>
    <mergeCell ref="H8:J8"/>
    <mergeCell ref="I10:J10"/>
    <mergeCell ref="I12:J12"/>
    <mergeCell ref="C24:G24"/>
    <mergeCell ref="C26:G26"/>
    <mergeCell ref="E28:I28"/>
    <mergeCell ref="A30:B30"/>
    <mergeCell ref="C30:G30"/>
    <mergeCell ref="A22:I22"/>
    <mergeCell ref="C31:I31"/>
    <mergeCell ref="A45:J45"/>
    <mergeCell ref="A46:J46"/>
    <mergeCell ref="A48:J48"/>
    <mergeCell ref="B50:D50"/>
    <mergeCell ref="E50:F50"/>
    <mergeCell ref="G50:I50"/>
    <mergeCell ref="D57:E57"/>
    <mergeCell ref="B63:D63"/>
    <mergeCell ref="E63:F63"/>
    <mergeCell ref="G63:I63"/>
    <mergeCell ref="G34:I34"/>
    <mergeCell ref="B34:C34"/>
    <mergeCell ref="A37:J37"/>
    <mergeCell ref="A39:J39"/>
    <mergeCell ref="A41:J41"/>
    <mergeCell ref="A42:J42"/>
    <mergeCell ref="A43:J43"/>
    <mergeCell ref="E34:F34"/>
    <mergeCell ref="E106:F106"/>
    <mergeCell ref="A178:J178"/>
    <mergeCell ref="A139:B139"/>
    <mergeCell ref="F139:G139"/>
    <mergeCell ref="B140:D140"/>
    <mergeCell ref="E140:F140"/>
    <mergeCell ref="G140:I140"/>
    <mergeCell ref="A145:J145"/>
    <mergeCell ref="A146:J146"/>
    <mergeCell ref="A147:J147"/>
    <mergeCell ref="B148:H148"/>
    <mergeCell ref="B172:H172"/>
    <mergeCell ref="A173:J173"/>
    <mergeCell ref="B174:J177"/>
    <mergeCell ref="B160:H160"/>
    <mergeCell ref="B161:H161"/>
    <mergeCell ref="B162:H162"/>
    <mergeCell ref="A163:J163"/>
    <mergeCell ref="B164:H164"/>
    <mergeCell ref="B165:H165"/>
    <mergeCell ref="B166:H166"/>
    <mergeCell ref="B167:H167"/>
    <mergeCell ref="B168:H168"/>
    <mergeCell ref="B149:H149"/>
    <mergeCell ref="A199:J199"/>
    <mergeCell ref="A187:J187"/>
    <mergeCell ref="A188:J188"/>
    <mergeCell ref="A189:J189"/>
    <mergeCell ref="B150:H150"/>
    <mergeCell ref="B151:H151"/>
    <mergeCell ref="B152:H152"/>
    <mergeCell ref="B153:H153"/>
    <mergeCell ref="B154:H154"/>
    <mergeCell ref="B155:H155"/>
    <mergeCell ref="B156:H156"/>
    <mergeCell ref="B157:H157"/>
    <mergeCell ref="B158:H158"/>
    <mergeCell ref="B170:H170"/>
    <mergeCell ref="B171:H171"/>
    <mergeCell ref="F83:I83"/>
    <mergeCell ref="B85:I85"/>
    <mergeCell ref="B87:I87"/>
    <mergeCell ref="B88:I88"/>
    <mergeCell ref="B159:H159"/>
    <mergeCell ref="A208:J208"/>
    <mergeCell ref="A196:J196"/>
    <mergeCell ref="A200:J200"/>
    <mergeCell ref="A204:J204"/>
    <mergeCell ref="A194:J194"/>
    <mergeCell ref="A195:J195"/>
    <mergeCell ref="A206:J206"/>
    <mergeCell ref="A205:J205"/>
    <mergeCell ref="A202:XFD202"/>
    <mergeCell ref="A203:J203"/>
    <mergeCell ref="A197:J197"/>
    <mergeCell ref="A180:E180"/>
    <mergeCell ref="A181:J181"/>
    <mergeCell ref="A182:J182"/>
    <mergeCell ref="A183:J183"/>
    <mergeCell ref="A184:J184"/>
    <mergeCell ref="A185:J185"/>
    <mergeCell ref="A186:J186"/>
    <mergeCell ref="A198:J198"/>
    <mergeCell ref="A90:A91"/>
    <mergeCell ref="B91:C91"/>
    <mergeCell ref="D91:E91"/>
    <mergeCell ref="A68:A69"/>
    <mergeCell ref="A190:J190"/>
    <mergeCell ref="A191:J191"/>
    <mergeCell ref="A192:J192"/>
    <mergeCell ref="A193:J193"/>
    <mergeCell ref="A66:I66"/>
    <mergeCell ref="A118:J118"/>
    <mergeCell ref="A123:J123"/>
    <mergeCell ref="A125:F125"/>
    <mergeCell ref="G125:I125"/>
    <mergeCell ref="A128:J128"/>
    <mergeCell ref="A120:I120"/>
    <mergeCell ref="A110:J110"/>
    <mergeCell ref="A111:J111"/>
    <mergeCell ref="B113:F113"/>
    <mergeCell ref="A115:D115"/>
    <mergeCell ref="F115:I115"/>
    <mergeCell ref="D81:E81"/>
    <mergeCell ref="F81:G81"/>
    <mergeCell ref="H81:I81"/>
    <mergeCell ref="B83:D83"/>
  </mergeCells>
  <conditionalFormatting sqref="C134:J134">
    <cfRule type="expression" dxfId="2" priority="4">
      <formula>$B$132</formula>
    </cfRule>
  </conditionalFormatting>
  <conditionalFormatting sqref="C135:J135">
    <cfRule type="expression" dxfId="1" priority="3">
      <formula>$B$132</formula>
    </cfRule>
  </conditionalFormatting>
  <conditionalFormatting sqref="B134:J135">
    <cfRule type="expression" dxfId="0" priority="1">
      <formula>$B$132</formula>
    </cfRule>
  </conditionalFormatting>
  <dataValidations count="2">
    <dataValidation type="whole" allowBlank="1" showInputMessage="1" showErrorMessage="1" errorTitle="Format der PLZ falsch" error="Bitte eine fünfstellige ganze Zahl eingeben" promptTitle="Bitte fünfstellige PLZ eingeben" sqref="C28" xr:uid="{00000000-0002-0000-0100-000000000000}">
      <formula1>0</formula1>
      <formula2>99999</formula2>
    </dataValidation>
    <dataValidation type="date" allowBlank="1" showInputMessage="1" showErrorMessage="1" errorTitle="falsches Datumsformat" error="Bitte ein Datum im Format TT.MM.JJJJ eingeben." promptTitle="Datumsformat" prompt="Bitte ein Datum im Format TT.MM.JJJJ eingeben." sqref="D34" xr:uid="{00000000-0002-0000-0100-000001000000}">
      <formula1>43831</formula1>
      <formula2>51501</formula2>
    </dataValidation>
  </dataValidations>
  <printOptions horizontalCentered="1"/>
  <pageMargins left="0" right="0" top="0.39370078740157483" bottom="0.93" header="0.51181102362204722" footer="0.51181102362204722"/>
  <pageSetup paperSize="9" scale="77" orientation="portrait" cellComments="asDisplayed" r:id="rId1"/>
  <headerFooter alignWithMargins="0">
    <oddFooter>&amp;C&amp;P/&amp;N</oddFooter>
  </headerFooter>
  <rowBreaks count="5" manualBreakCount="5">
    <brk id="41" max="9" man="1"/>
    <brk id="64" max="9" man="1"/>
    <brk id="129" max="9" man="1"/>
    <brk id="179" max="9" man="1"/>
    <brk id="200" max="9" man="1"/>
  </rowBreaks>
  <drawing r:id="rId2"/>
  <legacyDrawing r:id="rId3"/>
  <controls>
    <mc:AlternateContent xmlns:mc="http://schemas.openxmlformats.org/markup-compatibility/2006">
      <mc:Choice Requires="x14">
        <control shapeId="2060" r:id="rId4" name="OptionButton6">
          <controlPr autoLine="0" autoPict="0" linkedCell="Antrag!B132" r:id="rId5">
            <anchor moveWithCells="1" sizeWithCells="1">
              <from>
                <xdr:col>8</xdr:col>
                <xdr:colOff>466725</xdr:colOff>
                <xdr:row>130</xdr:row>
                <xdr:rowOff>0</xdr:rowOff>
              </from>
              <to>
                <xdr:col>9</xdr:col>
                <xdr:colOff>76200</xdr:colOff>
                <xdr:row>130</xdr:row>
                <xdr:rowOff>180975</xdr:rowOff>
              </to>
            </anchor>
          </controlPr>
        </control>
      </mc:Choice>
      <mc:Fallback>
        <control shapeId="2060" r:id="rId4" name="OptionButton6"/>
      </mc:Fallback>
    </mc:AlternateContent>
    <mc:AlternateContent xmlns:mc="http://schemas.openxmlformats.org/markup-compatibility/2006">
      <mc:Choice Requires="x14">
        <control shapeId="2059" r:id="rId6" name="OptionButton5">
          <controlPr autoLine="0" autoPict="0" r:id="rId7">
            <anchor moveWithCells="1" sizeWithCells="1">
              <from>
                <xdr:col>7</xdr:col>
                <xdr:colOff>714375</xdr:colOff>
                <xdr:row>130</xdr:row>
                <xdr:rowOff>0</xdr:rowOff>
              </from>
              <to>
                <xdr:col>8</xdr:col>
                <xdr:colOff>457200</xdr:colOff>
                <xdr:row>130</xdr:row>
                <xdr:rowOff>209550</xdr:rowOff>
              </to>
            </anchor>
          </controlPr>
        </control>
      </mc:Choice>
      <mc:Fallback>
        <control shapeId="2059" r:id="rId6" name="OptionButton5"/>
      </mc:Fallback>
    </mc:AlternateContent>
    <mc:AlternateContent xmlns:mc="http://schemas.openxmlformats.org/markup-compatibility/2006">
      <mc:Choice Requires="x14">
        <control shapeId="2058" r:id="rId8" name="OptionButton4">
          <controlPr autoLine="0" autoPict="0" r:id="rId9">
            <anchor moveWithCells="1" sizeWithCells="1">
              <from>
                <xdr:col>0</xdr:col>
                <xdr:colOff>19050</xdr:colOff>
                <xdr:row>63</xdr:row>
                <xdr:rowOff>0</xdr:rowOff>
              </from>
              <to>
                <xdr:col>4</xdr:col>
                <xdr:colOff>361950</xdr:colOff>
                <xdr:row>63</xdr:row>
                <xdr:rowOff>0</xdr:rowOff>
              </to>
            </anchor>
          </controlPr>
        </control>
      </mc:Choice>
      <mc:Fallback>
        <control shapeId="2058" r:id="rId8" name="OptionButton4"/>
      </mc:Fallback>
    </mc:AlternateContent>
    <mc:AlternateContent xmlns:mc="http://schemas.openxmlformats.org/markup-compatibility/2006">
      <mc:Choice Requires="x14">
        <control shapeId="2057" r:id="rId10" name="OptionButton3">
          <controlPr autoLine="0" autoPict="0" r:id="rId11">
            <anchor moveWithCells="1" sizeWithCells="1">
              <from>
                <xdr:col>0</xdr:col>
                <xdr:colOff>19050</xdr:colOff>
                <xdr:row>63</xdr:row>
                <xdr:rowOff>0</xdr:rowOff>
              </from>
              <to>
                <xdr:col>4</xdr:col>
                <xdr:colOff>781050</xdr:colOff>
                <xdr:row>63</xdr:row>
                <xdr:rowOff>0</xdr:rowOff>
              </to>
            </anchor>
          </controlPr>
        </control>
      </mc:Choice>
      <mc:Fallback>
        <control shapeId="2057" r:id="rId10" name="OptionButton3"/>
      </mc:Fallback>
    </mc:AlternateContent>
    <mc:AlternateContent xmlns:mc="http://schemas.openxmlformats.org/markup-compatibility/2006">
      <mc:Choice Requires="x14">
        <control shapeId="2053" r:id="rId12" name="Option Button 5">
          <controlPr defaultSize="0" autoFill="0" autoLine="0" autoPict="0">
            <anchor moveWithCells="1">
              <from>
                <xdr:col>1</xdr:col>
                <xdr:colOff>0</xdr:colOff>
                <xdr:row>178</xdr:row>
                <xdr:rowOff>0</xdr:rowOff>
              </from>
              <to>
                <xdr:col>1</xdr:col>
                <xdr:colOff>314325</xdr:colOff>
                <xdr:row>179</xdr:row>
                <xdr:rowOff>57150</xdr:rowOff>
              </to>
            </anchor>
          </controlPr>
        </control>
      </mc:Choice>
    </mc:AlternateContent>
    <mc:AlternateContent xmlns:mc="http://schemas.openxmlformats.org/markup-compatibility/2006">
      <mc:Choice Requires="x14">
        <control shapeId="2054" r:id="rId13" name="Option Button 6">
          <controlPr defaultSize="0" autoFill="0" autoLine="0" autoPict="0">
            <anchor moveWithCells="1">
              <from>
                <xdr:col>1</xdr:col>
                <xdr:colOff>390525</xdr:colOff>
                <xdr:row>178</xdr:row>
                <xdr:rowOff>0</xdr:rowOff>
              </from>
              <to>
                <xdr:col>2</xdr:col>
                <xdr:colOff>133350</xdr:colOff>
                <xdr:row>179</xdr:row>
                <xdr:rowOff>57150</xdr:rowOff>
              </to>
            </anchor>
          </controlPr>
        </control>
      </mc:Choice>
    </mc:AlternateContent>
    <mc:AlternateContent xmlns:mc="http://schemas.openxmlformats.org/markup-compatibility/2006">
      <mc:Choice Requires="x14">
        <control shapeId="2055" r:id="rId14" name="Option Button 7">
          <controlPr defaultSize="0" autoFill="0" autoLine="0" autoPict="0">
            <anchor moveWithCells="1">
              <from>
                <xdr:col>2</xdr:col>
                <xdr:colOff>152400</xdr:colOff>
                <xdr:row>178</xdr:row>
                <xdr:rowOff>0</xdr:rowOff>
              </from>
              <to>
                <xdr:col>2</xdr:col>
                <xdr:colOff>695325</xdr:colOff>
                <xdr:row>179</xdr:row>
                <xdr:rowOff>57150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sizeWithCells="1">
              <from>
                <xdr:col>1</xdr:col>
                <xdr:colOff>190500</xdr:colOff>
                <xdr:row>133</xdr:row>
                <xdr:rowOff>0</xdr:rowOff>
              </from>
              <to>
                <xdr:col>1</xdr:col>
                <xdr:colOff>514350</xdr:colOff>
                <xdr:row>133</xdr:row>
                <xdr:rowOff>209550</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sizeWithCells="1">
              <from>
                <xdr:col>1</xdr:col>
                <xdr:colOff>190500</xdr:colOff>
                <xdr:row>134</xdr:row>
                <xdr:rowOff>0</xdr:rowOff>
              </from>
              <to>
                <xdr:col>1</xdr:col>
                <xdr:colOff>514350</xdr:colOff>
                <xdr:row>134</xdr:row>
                <xdr:rowOff>209550</xdr:rowOff>
              </to>
            </anchor>
          </controlPr>
        </control>
      </mc:Choice>
    </mc:AlternateContent>
    <mc:AlternateContent xmlns:mc="http://schemas.openxmlformats.org/markup-compatibility/2006">
      <mc:Choice Requires="x14">
        <control shapeId="2066" r:id="rId17" name="Option Button 18">
          <controlPr defaultSize="0" autoFill="0" autoLine="0" autoPict="0">
            <anchor moveWithCells="1">
              <from>
                <xdr:col>1</xdr:col>
                <xdr:colOff>0</xdr:colOff>
                <xdr:row>72</xdr:row>
                <xdr:rowOff>47625</xdr:rowOff>
              </from>
              <to>
                <xdr:col>2</xdr:col>
                <xdr:colOff>276225</xdr:colOff>
                <xdr:row>73</xdr:row>
                <xdr:rowOff>28575</xdr:rowOff>
              </to>
            </anchor>
          </controlPr>
        </control>
      </mc:Choice>
    </mc:AlternateContent>
    <mc:AlternateContent xmlns:mc="http://schemas.openxmlformats.org/markup-compatibility/2006">
      <mc:Choice Requires="x14">
        <control shapeId="2067" r:id="rId18" name="Option Button 19">
          <controlPr defaultSize="0" autoFill="0" autoLine="0" autoPict="0">
            <anchor moveWithCells="1">
              <from>
                <xdr:col>1</xdr:col>
                <xdr:colOff>390525</xdr:colOff>
                <xdr:row>72</xdr:row>
                <xdr:rowOff>47625</xdr:rowOff>
              </from>
              <to>
                <xdr:col>2</xdr:col>
                <xdr:colOff>752475</xdr:colOff>
                <xdr:row>73</xdr:row>
                <xdr:rowOff>28575</xdr:rowOff>
              </to>
            </anchor>
          </controlPr>
        </control>
      </mc:Choice>
    </mc:AlternateContent>
    <mc:AlternateContent xmlns:mc="http://schemas.openxmlformats.org/markup-compatibility/2006">
      <mc:Choice Requires="x14">
        <control shapeId="2068" r:id="rId19" name="Option Button 20">
          <controlPr defaultSize="0" autoFill="0" autoLine="0" autoPict="0">
            <anchor moveWithCells="1">
              <from>
                <xdr:col>2</xdr:col>
                <xdr:colOff>152400</xdr:colOff>
                <xdr:row>72</xdr:row>
                <xdr:rowOff>47625</xdr:rowOff>
              </from>
              <to>
                <xdr:col>3</xdr:col>
                <xdr:colOff>400050</xdr:colOff>
                <xdr:row>73</xdr:row>
                <xdr:rowOff>28575</xdr:rowOff>
              </to>
            </anchor>
          </controlPr>
        </control>
      </mc:Choice>
    </mc:AlternateContent>
    <mc:AlternateContent xmlns:mc="http://schemas.openxmlformats.org/markup-compatibility/2006">
      <mc:Choice Requires="x14">
        <control shapeId="2070" r:id="rId20" name="Option Button 22">
          <controlPr defaultSize="0" autoFill="0" autoLine="0" autoPict="0">
            <anchor moveWithCells="1">
              <from>
                <xdr:col>1</xdr:col>
                <xdr:colOff>0</xdr:colOff>
                <xdr:row>144</xdr:row>
                <xdr:rowOff>47625</xdr:rowOff>
              </from>
              <to>
                <xdr:col>1</xdr:col>
                <xdr:colOff>314325</xdr:colOff>
                <xdr:row>145</xdr:row>
                <xdr:rowOff>104775</xdr:rowOff>
              </to>
            </anchor>
          </controlPr>
        </control>
      </mc:Choice>
    </mc:AlternateContent>
    <mc:AlternateContent xmlns:mc="http://schemas.openxmlformats.org/markup-compatibility/2006">
      <mc:Choice Requires="x14">
        <control shapeId="2071" r:id="rId21" name="Option Button 23">
          <controlPr defaultSize="0" autoFill="0" autoLine="0" autoPict="0">
            <anchor moveWithCells="1">
              <from>
                <xdr:col>1</xdr:col>
                <xdr:colOff>390525</xdr:colOff>
                <xdr:row>144</xdr:row>
                <xdr:rowOff>47625</xdr:rowOff>
              </from>
              <to>
                <xdr:col>2</xdr:col>
                <xdr:colOff>133350</xdr:colOff>
                <xdr:row>145</xdr:row>
                <xdr:rowOff>104775</xdr:rowOff>
              </to>
            </anchor>
          </controlPr>
        </control>
      </mc:Choice>
    </mc:AlternateContent>
    <mc:AlternateContent xmlns:mc="http://schemas.openxmlformats.org/markup-compatibility/2006">
      <mc:Choice Requires="x14">
        <control shapeId="2072" r:id="rId22" name="Option Button 24">
          <controlPr defaultSize="0" autoFill="0" autoLine="0" autoPict="0">
            <anchor moveWithCells="1">
              <from>
                <xdr:col>2</xdr:col>
                <xdr:colOff>152400</xdr:colOff>
                <xdr:row>144</xdr:row>
                <xdr:rowOff>47625</xdr:rowOff>
              </from>
              <to>
                <xdr:col>2</xdr:col>
                <xdr:colOff>695325</xdr:colOff>
                <xdr:row>145</xdr:row>
                <xdr:rowOff>104775</xdr:rowOff>
              </to>
            </anchor>
          </controlPr>
        </control>
      </mc:Choice>
    </mc:AlternateContent>
    <mc:AlternateContent xmlns:mc="http://schemas.openxmlformats.org/markup-compatibility/2006">
      <mc:Choice Requires="x14">
        <control shapeId="2073" r:id="rId23" name="Option Button 25">
          <controlPr defaultSize="0" autoFill="0" autoLine="0" autoPict="0">
            <anchor moveWithCells="1">
              <from>
                <xdr:col>1</xdr:col>
                <xdr:colOff>0</xdr:colOff>
                <xdr:row>144</xdr:row>
                <xdr:rowOff>47625</xdr:rowOff>
              </from>
              <to>
                <xdr:col>1</xdr:col>
                <xdr:colOff>314325</xdr:colOff>
                <xdr:row>145</xdr:row>
                <xdr:rowOff>104775</xdr:rowOff>
              </to>
            </anchor>
          </controlPr>
        </control>
      </mc:Choice>
    </mc:AlternateContent>
    <mc:AlternateContent xmlns:mc="http://schemas.openxmlformats.org/markup-compatibility/2006">
      <mc:Choice Requires="x14">
        <control shapeId="2074" r:id="rId24" name="Option Button 26">
          <controlPr defaultSize="0" autoFill="0" autoLine="0" autoPict="0">
            <anchor moveWithCells="1">
              <from>
                <xdr:col>1</xdr:col>
                <xdr:colOff>390525</xdr:colOff>
                <xdr:row>144</xdr:row>
                <xdr:rowOff>47625</xdr:rowOff>
              </from>
              <to>
                <xdr:col>2</xdr:col>
                <xdr:colOff>133350</xdr:colOff>
                <xdr:row>145</xdr:row>
                <xdr:rowOff>104775</xdr:rowOff>
              </to>
            </anchor>
          </controlPr>
        </control>
      </mc:Choice>
    </mc:AlternateContent>
    <mc:AlternateContent xmlns:mc="http://schemas.openxmlformats.org/markup-compatibility/2006">
      <mc:Choice Requires="x14">
        <control shapeId="2075" r:id="rId25" name="Option Button 27">
          <controlPr defaultSize="0" autoFill="0" autoLine="0" autoPict="0">
            <anchor moveWithCells="1">
              <from>
                <xdr:col>2</xdr:col>
                <xdr:colOff>152400</xdr:colOff>
                <xdr:row>144</xdr:row>
                <xdr:rowOff>47625</xdr:rowOff>
              </from>
              <to>
                <xdr:col>2</xdr:col>
                <xdr:colOff>695325</xdr:colOff>
                <xdr:row>145</xdr:row>
                <xdr:rowOff>104775</xdr:rowOff>
              </to>
            </anchor>
          </controlPr>
        </control>
      </mc:Choice>
    </mc:AlternateContent>
  </control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2000000}">
          <x14:formula1>
            <xm:f>'Vorgaben Dropdown'!$L$4:$L$5</xm:f>
          </x14:formula1>
          <xm:sqref>L27 A22:I22</xm:sqref>
        </x14:dataValidation>
        <x14:dataValidation type="list" allowBlank="1" showInputMessage="1" showErrorMessage="1" xr:uid="{00000000-0002-0000-0100-000003000000}">
          <x14:formula1>
            <xm:f>'Vorgaben Dropdown'!$P$4:$P$7</xm:f>
          </x14:formula1>
          <xm:sqref>A66:I66</xm:sqref>
        </x14:dataValidation>
        <x14:dataValidation type="list" allowBlank="1" showInputMessage="1" showErrorMessage="1" xr:uid="{00000000-0002-0000-0100-000004000000}">
          <x14:formula1>
            <xm:f>'Vorgaben Dropdown'!$S$4:$S$5</xm:f>
          </x14:formula1>
          <xm:sqref>A120:I120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rgb="FFFF0000"/>
  </sheetPr>
  <dimension ref="A2:A20"/>
  <sheetViews>
    <sheetView showGridLines="0" workbookViewId="0">
      <selection activeCell="H34" sqref="H34:H35"/>
    </sheetView>
  </sheetViews>
  <sheetFormatPr baseColWidth="10" defaultRowHeight="15" x14ac:dyDescent="0.25"/>
  <sheetData>
    <row r="2" spans="1:1" x14ac:dyDescent="0.25">
      <c r="A2" s="2" t="s">
        <v>362</v>
      </c>
    </row>
    <row r="3" spans="1:1" x14ac:dyDescent="0.25">
      <c r="A3" t="s">
        <v>361</v>
      </c>
    </row>
    <row r="4" spans="1:1" x14ac:dyDescent="0.25">
      <c r="A4" t="s">
        <v>363</v>
      </c>
    </row>
    <row r="7" spans="1:1" x14ac:dyDescent="0.25">
      <c r="A7" s="242" t="s">
        <v>354</v>
      </c>
    </row>
    <row r="9" spans="1:1" x14ac:dyDescent="0.25">
      <c r="A9" s="2" t="s">
        <v>500</v>
      </c>
    </row>
    <row r="10" spans="1:1" x14ac:dyDescent="0.25">
      <c r="A10" t="s">
        <v>356</v>
      </c>
    </row>
    <row r="11" spans="1:1" x14ac:dyDescent="0.25">
      <c r="A11" t="s">
        <v>355</v>
      </c>
    </row>
    <row r="12" spans="1:1" x14ac:dyDescent="0.25">
      <c r="A12" t="s">
        <v>357</v>
      </c>
    </row>
    <row r="13" spans="1:1" x14ac:dyDescent="0.25">
      <c r="A13" t="s">
        <v>434</v>
      </c>
    </row>
    <row r="16" spans="1:1" x14ac:dyDescent="0.25">
      <c r="A16" s="2" t="s">
        <v>499</v>
      </c>
    </row>
    <row r="17" spans="1:1" x14ac:dyDescent="0.25">
      <c r="A17" t="s">
        <v>445</v>
      </c>
    </row>
    <row r="18" spans="1:1" x14ac:dyDescent="0.25">
      <c r="A18" t="s">
        <v>358</v>
      </c>
    </row>
    <row r="19" spans="1:1" x14ac:dyDescent="0.25">
      <c r="A19" t="s">
        <v>359</v>
      </c>
    </row>
    <row r="20" spans="1:1" x14ac:dyDescent="0.25">
      <c r="A20" t="s">
        <v>360</v>
      </c>
    </row>
  </sheetData>
  <sheetProtection algorithmName="SHA-512" hashValue="ADbUnxuKES+L9l/YoZEvVyn4dSIkdEsvWXyWfYh2LYXZsn1tNGbsrQgn2w1RYiBdUVk6Ku9Uo9nJDX+OuoGEXw==" saltValue="V5/vBR68zmxubP9sXZJB/A==" spinCount="100000" sheet="1" objects="1" scenarios="1" selectLockedCell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rgb="FF00B050"/>
  </sheetPr>
  <dimension ref="A1:AL151"/>
  <sheetViews>
    <sheetView showGridLines="0" zoomScale="90" zoomScaleNormal="90" workbookViewId="0">
      <selection activeCell="F24" sqref="F24"/>
    </sheetView>
  </sheetViews>
  <sheetFormatPr baseColWidth="10" defaultRowHeight="15" outlineLevelRow="1" x14ac:dyDescent="0.25"/>
  <cols>
    <col min="1" max="1" width="4.28515625" bestFit="1" customWidth="1"/>
    <col min="2" max="2" width="32.85546875" customWidth="1"/>
    <col min="3" max="3" width="18.28515625" customWidth="1"/>
    <col min="4" max="4" width="14.140625" customWidth="1"/>
    <col min="5" max="5" width="13.28515625" customWidth="1"/>
    <col min="6" max="6" width="27.28515625" bestFit="1" customWidth="1"/>
    <col min="7" max="7" width="13.42578125" customWidth="1"/>
    <col min="8" max="8" width="14.42578125" customWidth="1"/>
    <col min="9" max="9" width="11.140625" bestFit="1" customWidth="1"/>
    <col min="10" max="10" width="25.140625" customWidth="1"/>
    <col min="11" max="11" width="22.85546875" customWidth="1"/>
    <col min="12" max="12" width="30.85546875" customWidth="1"/>
    <col min="13" max="13" width="13.85546875" customWidth="1"/>
    <col min="14" max="15" width="14.7109375" customWidth="1"/>
    <col min="16" max="16" width="15.5703125" customWidth="1"/>
    <col min="17" max="17" width="16.5703125" customWidth="1"/>
    <col min="18" max="18" width="15.5703125" customWidth="1"/>
    <col min="19" max="19" width="14.5703125" customWidth="1"/>
    <col min="20" max="20" width="13.140625" customWidth="1"/>
    <col min="21" max="21" width="13.28515625" style="6" customWidth="1"/>
    <col min="22" max="22" width="11.42578125" style="6"/>
    <col min="23" max="23" width="13.42578125" customWidth="1"/>
    <col min="24" max="28" width="14.28515625" customWidth="1"/>
    <col min="29" max="29" width="12.42578125" customWidth="1"/>
    <col min="30" max="30" width="9.85546875" customWidth="1"/>
    <col min="31" max="31" width="12.5703125" customWidth="1"/>
    <col min="32" max="32" width="13.140625" customWidth="1"/>
    <col min="33" max="34" width="14.28515625" customWidth="1"/>
    <col min="35" max="35" width="11.140625" customWidth="1"/>
    <col min="36" max="36" width="14.28515625" customWidth="1"/>
    <col min="37" max="37" width="14.28515625" style="6" customWidth="1"/>
    <col min="38" max="38" width="3" customWidth="1"/>
  </cols>
  <sheetData>
    <row r="1" spans="1:38" s="6" customFormat="1" x14ac:dyDescent="0.25">
      <c r="A1" s="18"/>
      <c r="B1" s="15"/>
      <c r="C1" s="15"/>
      <c r="D1" s="15"/>
      <c r="E1" s="15"/>
      <c r="F1" s="15"/>
      <c r="G1" s="15"/>
      <c r="H1" s="13"/>
      <c r="I1" s="15"/>
      <c r="J1" s="14"/>
      <c r="K1" s="13"/>
      <c r="L1" s="14"/>
      <c r="M1" s="13"/>
      <c r="N1" s="15"/>
      <c r="O1" s="15"/>
      <c r="P1" s="13"/>
      <c r="Q1" s="13"/>
      <c r="R1" s="13"/>
      <c r="S1" s="13"/>
      <c r="T1" s="13"/>
      <c r="U1" s="15"/>
      <c r="V1" s="13"/>
      <c r="W1" s="13"/>
      <c r="X1" s="13"/>
      <c r="Y1" s="13"/>
      <c r="Z1" s="13"/>
      <c r="AA1" s="13"/>
      <c r="AB1" s="13"/>
      <c r="AC1" s="13"/>
      <c r="AD1" s="13"/>
      <c r="AE1" s="13"/>
      <c r="AF1" s="13"/>
      <c r="AG1" s="13"/>
      <c r="AH1" s="13"/>
      <c r="AI1" s="13"/>
      <c r="AJ1" s="13"/>
      <c r="AK1" s="13"/>
    </row>
    <row r="2" spans="1:38" s="6" customFormat="1" x14ac:dyDescent="0.25">
      <c r="A2" s="18"/>
      <c r="B2" s="15"/>
      <c r="C2" s="15"/>
      <c r="D2" s="15"/>
      <c r="E2" s="15"/>
      <c r="F2" s="19" t="s">
        <v>0</v>
      </c>
      <c r="G2" s="20"/>
      <c r="H2" s="21"/>
      <c r="I2" s="15"/>
      <c r="J2" s="14"/>
      <c r="K2" s="13"/>
      <c r="L2" s="14"/>
      <c r="M2" s="13"/>
      <c r="N2" s="15"/>
      <c r="O2" s="15"/>
      <c r="P2" s="13"/>
      <c r="Q2" s="13"/>
      <c r="R2" s="13"/>
      <c r="S2" s="13"/>
      <c r="T2" s="13"/>
      <c r="U2" s="15"/>
      <c r="V2" s="13"/>
      <c r="W2" s="13"/>
      <c r="X2" s="13"/>
      <c r="Y2" s="13"/>
      <c r="Z2" s="13"/>
      <c r="AA2" s="13"/>
      <c r="AB2" s="13"/>
      <c r="AC2" s="13"/>
      <c r="AD2" s="13"/>
      <c r="AE2" s="13"/>
      <c r="AF2" s="13"/>
      <c r="AG2" s="13"/>
      <c r="AH2" s="13"/>
      <c r="AI2" s="13"/>
      <c r="AJ2" s="13"/>
      <c r="AK2" s="13"/>
    </row>
    <row r="3" spans="1:38" x14ac:dyDescent="0.25">
      <c r="A3" s="18"/>
      <c r="B3" s="15"/>
      <c r="C3" s="15"/>
      <c r="D3" s="15"/>
      <c r="E3" s="15"/>
      <c r="F3" s="19" t="s">
        <v>1</v>
      </c>
      <c r="G3" s="20"/>
      <c r="P3" s="13"/>
      <c r="Q3" s="13"/>
      <c r="R3" s="13"/>
      <c r="S3" s="34"/>
      <c r="T3" s="35"/>
      <c r="U3" s="36"/>
      <c r="V3" s="34"/>
      <c r="W3" s="13"/>
      <c r="X3" s="13"/>
      <c r="Y3" s="13"/>
      <c r="Z3" s="13"/>
      <c r="AA3" s="13"/>
      <c r="AB3" s="13"/>
      <c r="AC3" s="13"/>
      <c r="AD3" s="13"/>
      <c r="AE3" s="13"/>
      <c r="AF3" s="13"/>
      <c r="AG3" s="13"/>
      <c r="AH3" s="13"/>
      <c r="AI3" s="13"/>
      <c r="AJ3" s="13"/>
      <c r="AK3" s="13"/>
    </row>
    <row r="4" spans="1:38" x14ac:dyDescent="0.25">
      <c r="A4" s="18"/>
      <c r="B4" s="15"/>
      <c r="C4" s="15"/>
      <c r="D4" s="15"/>
      <c r="E4" s="15"/>
      <c r="F4" s="19" t="s">
        <v>2</v>
      </c>
      <c r="G4" s="20"/>
      <c r="P4" s="13"/>
      <c r="Q4" s="13"/>
      <c r="R4" s="13"/>
      <c r="S4" s="34"/>
      <c r="T4" s="35"/>
      <c r="U4" s="36"/>
      <c r="V4" s="34"/>
      <c r="W4" s="13"/>
      <c r="X4" s="13"/>
      <c r="Y4" s="13"/>
      <c r="Z4" s="13"/>
      <c r="AA4" s="13"/>
      <c r="AB4" s="13"/>
      <c r="AC4" s="13"/>
      <c r="AD4" s="13"/>
      <c r="AE4" s="13"/>
      <c r="AF4" s="13"/>
      <c r="AG4" s="13"/>
      <c r="AH4" s="13"/>
      <c r="AI4" s="13"/>
      <c r="AJ4" s="13"/>
      <c r="AK4" s="13"/>
    </row>
    <row r="5" spans="1:38" x14ac:dyDescent="0.25">
      <c r="A5" s="18"/>
      <c r="B5" s="15"/>
      <c r="C5" s="15"/>
      <c r="D5" s="15"/>
      <c r="E5" s="15"/>
      <c r="F5" s="19" t="s">
        <v>3</v>
      </c>
      <c r="G5" s="20"/>
      <c r="P5" s="13"/>
      <c r="Q5" s="13"/>
      <c r="R5" s="13"/>
      <c r="S5" s="34"/>
      <c r="T5" s="35"/>
      <c r="U5" s="36"/>
      <c r="V5" s="34"/>
      <c r="W5" s="13"/>
      <c r="X5" s="13"/>
      <c r="Y5" s="13"/>
      <c r="Z5" s="13"/>
      <c r="AA5" s="13"/>
      <c r="AB5" s="13"/>
      <c r="AC5" s="13"/>
      <c r="AD5" s="13"/>
      <c r="AE5" s="13"/>
      <c r="AF5" s="13"/>
      <c r="AG5" s="13"/>
      <c r="AH5" s="13"/>
      <c r="AI5" s="13"/>
      <c r="AJ5" s="13"/>
      <c r="AK5" s="13"/>
    </row>
    <row r="6" spans="1:38" x14ac:dyDescent="0.25">
      <c r="A6" s="18"/>
      <c r="B6" s="15"/>
      <c r="C6" s="15"/>
      <c r="D6" s="15"/>
      <c r="E6" s="15"/>
      <c r="F6" s="19" t="s">
        <v>329</v>
      </c>
      <c r="G6" s="20"/>
      <c r="P6" s="13"/>
      <c r="Q6" s="13"/>
      <c r="R6" s="13"/>
      <c r="S6" s="34"/>
      <c r="T6" s="35"/>
      <c r="U6" s="36"/>
      <c r="V6" s="34"/>
      <c r="W6" s="13"/>
      <c r="X6" s="13"/>
      <c r="Y6" s="13"/>
      <c r="Z6" s="13"/>
      <c r="AA6" s="13"/>
      <c r="AB6" s="13"/>
      <c r="AC6" s="13"/>
      <c r="AD6" s="13"/>
      <c r="AE6" s="13"/>
      <c r="AF6" s="13"/>
      <c r="AG6" s="13"/>
      <c r="AH6" s="13"/>
      <c r="AI6" s="13"/>
      <c r="AJ6" s="13"/>
      <c r="AK6" s="13"/>
    </row>
    <row r="7" spans="1:38" ht="7.5" customHeight="1" x14ac:dyDescent="0.25">
      <c r="A7" s="18"/>
      <c r="B7" s="15"/>
      <c r="C7" s="15"/>
      <c r="D7" s="15"/>
      <c r="E7" s="15"/>
      <c r="F7" s="21"/>
      <c r="G7" s="20"/>
      <c r="H7" s="21"/>
      <c r="J7" s="14"/>
      <c r="K7" s="13"/>
      <c r="L7" s="14"/>
      <c r="M7" s="13"/>
      <c r="N7" s="15"/>
      <c r="O7" s="15"/>
      <c r="P7" s="13"/>
      <c r="Q7" s="13"/>
      <c r="R7" s="13"/>
      <c r="S7" s="34"/>
      <c r="T7" s="35"/>
      <c r="U7" s="37"/>
      <c r="V7" s="35"/>
      <c r="W7" s="13"/>
      <c r="X7" s="13"/>
      <c r="Y7" s="13"/>
      <c r="Z7" s="13"/>
      <c r="AA7" s="13"/>
      <c r="AB7" s="13"/>
      <c r="AC7" s="13"/>
      <c r="AD7" s="13"/>
      <c r="AE7" s="13"/>
      <c r="AF7" s="13"/>
      <c r="AG7" s="13"/>
      <c r="AH7" s="13"/>
      <c r="AI7" s="13"/>
      <c r="AJ7" s="13"/>
      <c r="AK7" s="13"/>
    </row>
    <row r="8" spans="1:38" ht="65.25" customHeight="1" x14ac:dyDescent="0.25">
      <c r="A8" s="18"/>
      <c r="B8" s="15"/>
      <c r="C8" s="15"/>
      <c r="D8" s="15"/>
      <c r="E8" s="15"/>
      <c r="F8" s="433" t="s">
        <v>543</v>
      </c>
      <c r="G8" s="433"/>
      <c r="H8" s="433"/>
      <c r="J8" s="14"/>
      <c r="K8" s="13"/>
      <c r="L8" s="14"/>
      <c r="M8" s="20"/>
      <c r="N8" s="21"/>
      <c r="O8" s="21"/>
      <c r="P8" s="20"/>
      <c r="Q8" s="20"/>
      <c r="R8" s="20"/>
      <c r="S8" s="35"/>
      <c r="T8" s="35"/>
      <c r="U8" s="38"/>
      <c r="V8" s="35"/>
      <c r="W8" s="13"/>
      <c r="X8" s="13"/>
      <c r="Y8" s="13"/>
      <c r="Z8" s="13"/>
      <c r="AA8" s="13"/>
      <c r="AB8" s="13"/>
      <c r="AC8" s="13"/>
      <c r="AD8" s="13"/>
      <c r="AE8" s="13"/>
      <c r="AF8" s="13"/>
      <c r="AG8" s="13"/>
      <c r="AH8" s="13"/>
      <c r="AI8" s="13"/>
      <c r="AJ8" s="13"/>
      <c r="AK8" s="13"/>
      <c r="AL8" s="16"/>
    </row>
    <row r="9" spans="1:38" ht="10.5" customHeight="1" x14ac:dyDescent="0.35">
      <c r="A9" s="18"/>
      <c r="B9" s="246"/>
      <c r="C9" s="49"/>
      <c r="D9" s="50"/>
      <c r="E9" s="49"/>
      <c r="F9" s="287"/>
      <c r="G9" s="287"/>
      <c r="H9" s="287"/>
      <c r="J9" s="14"/>
      <c r="K9" s="13"/>
      <c r="L9" s="14"/>
      <c r="M9" s="20"/>
      <c r="N9" s="21"/>
      <c r="O9" s="21"/>
      <c r="P9" s="20"/>
      <c r="Q9" s="20"/>
      <c r="R9" s="20"/>
      <c r="S9" s="35"/>
      <c r="T9" s="35"/>
      <c r="U9" s="38"/>
      <c r="V9" s="35"/>
      <c r="W9" s="13"/>
      <c r="X9" s="13"/>
      <c r="Y9" s="13"/>
      <c r="Z9" s="13"/>
      <c r="AA9" s="13"/>
      <c r="AB9" s="13"/>
      <c r="AC9" s="13"/>
      <c r="AD9" s="13"/>
      <c r="AE9" s="13"/>
      <c r="AF9" s="13"/>
      <c r="AG9" s="13"/>
      <c r="AH9" s="13"/>
      <c r="AI9" s="13"/>
      <c r="AJ9" s="13"/>
      <c r="AK9" s="13"/>
    </row>
    <row r="10" spans="1:38" s="6" customFormat="1" ht="18" outlineLevel="1" x14ac:dyDescent="0.25">
      <c r="A10" s="18"/>
      <c r="B10" s="22" t="s">
        <v>313</v>
      </c>
      <c r="C10" s="23"/>
      <c r="D10" s="21"/>
      <c r="E10" s="21"/>
      <c r="F10" s="51" t="s">
        <v>41</v>
      </c>
      <c r="G10" s="52"/>
      <c r="H10" s="53"/>
      <c r="I10" s="53"/>
      <c r="J10" s="53"/>
      <c r="K10" s="15"/>
      <c r="L10" s="14"/>
      <c r="M10" s="20"/>
      <c r="N10" s="21"/>
      <c r="O10" s="21"/>
      <c r="P10" s="20"/>
      <c r="Q10" s="20"/>
      <c r="R10" s="20"/>
      <c r="S10" s="28"/>
      <c r="T10" s="28"/>
      <c r="U10" s="29"/>
      <c r="V10" s="28"/>
      <c r="W10" s="13"/>
      <c r="X10" s="13"/>
      <c r="Y10" s="13"/>
      <c r="Z10" s="13"/>
      <c r="AA10" s="13"/>
      <c r="AB10" s="13"/>
      <c r="AC10" s="13"/>
      <c r="AD10" s="13"/>
      <c r="AE10" s="13"/>
      <c r="AF10" s="13"/>
      <c r="AG10" s="13"/>
      <c r="AH10" s="13"/>
      <c r="AI10" s="13"/>
      <c r="AJ10" s="13"/>
      <c r="AK10" s="13"/>
    </row>
    <row r="11" spans="1:38" outlineLevel="1" x14ac:dyDescent="0.25">
      <c r="A11" s="18"/>
      <c r="C11" s="23"/>
      <c r="D11" s="21"/>
      <c r="E11" s="21"/>
      <c r="F11" s="9" t="s">
        <v>40</v>
      </c>
      <c r="G11" s="7"/>
      <c r="H11" s="8"/>
      <c r="I11" s="8"/>
      <c r="J11" s="8"/>
      <c r="K11" s="15"/>
      <c r="L11" s="14"/>
      <c r="M11" s="20"/>
      <c r="N11" s="21"/>
      <c r="O11" s="21"/>
      <c r="P11" s="20"/>
      <c r="Q11" s="20"/>
      <c r="R11" s="20"/>
      <c r="S11" s="28"/>
      <c r="T11" s="28"/>
      <c r="U11" s="29"/>
      <c r="V11" s="28"/>
      <c r="W11" s="13"/>
      <c r="X11" s="13"/>
      <c r="Y11" s="13"/>
      <c r="Z11" s="13"/>
      <c r="AA11" s="13"/>
      <c r="AB11" s="13"/>
      <c r="AC11" s="13"/>
      <c r="AD11" s="13"/>
      <c r="AE11" s="13"/>
      <c r="AF11" s="13"/>
      <c r="AG11" s="13"/>
      <c r="AH11" s="13"/>
      <c r="AI11" s="13"/>
      <c r="AJ11" s="13"/>
      <c r="AK11" s="13"/>
    </row>
    <row r="12" spans="1:38" outlineLevel="1" x14ac:dyDescent="0.25">
      <c r="A12" s="18"/>
      <c r="B12" s="105" t="s">
        <v>4</v>
      </c>
      <c r="C12" s="226">
        <f>Antrag!D34</f>
        <v>44835</v>
      </c>
      <c r="D12" s="21"/>
      <c r="E12" s="21"/>
      <c r="F12" s="12" t="s">
        <v>42</v>
      </c>
      <c r="G12" s="10"/>
      <c r="H12" s="11"/>
      <c r="I12" s="11"/>
      <c r="J12" s="11"/>
      <c r="K12" s="15"/>
      <c r="L12" s="14"/>
      <c r="M12" s="20"/>
      <c r="N12" s="21"/>
      <c r="O12" s="21"/>
      <c r="P12" s="20"/>
      <c r="Q12" s="20"/>
      <c r="R12" s="20"/>
      <c r="S12" s="28"/>
      <c r="T12" s="28"/>
      <c r="U12" s="29"/>
      <c r="V12" s="28"/>
      <c r="W12" s="13"/>
      <c r="X12" s="13"/>
      <c r="Y12" s="13"/>
      <c r="Z12" s="13"/>
      <c r="AA12" s="13"/>
      <c r="AB12" s="13"/>
      <c r="AC12" s="13"/>
      <c r="AD12" s="13"/>
      <c r="AE12" s="13"/>
      <c r="AF12" s="13"/>
      <c r="AG12" s="13"/>
      <c r="AH12" s="13"/>
      <c r="AI12" s="13"/>
      <c r="AJ12" s="13"/>
      <c r="AK12" s="13"/>
    </row>
    <row r="13" spans="1:38" outlineLevel="1" x14ac:dyDescent="0.25">
      <c r="A13" s="18"/>
      <c r="B13" s="105" t="s">
        <v>5</v>
      </c>
      <c r="C13" s="226" t="str">
        <f>CONCATENATE(Antrag!C24," ",Antrag!I24)</f>
        <v>Musterfirma GmbH</v>
      </c>
      <c r="D13" s="21"/>
      <c r="E13" s="21"/>
      <c r="F13" s="107" t="s">
        <v>337</v>
      </c>
      <c r="G13" s="107"/>
      <c r="H13" s="107"/>
      <c r="I13" s="107"/>
      <c r="J13" s="107"/>
      <c r="K13" s="24"/>
      <c r="L13" s="14"/>
      <c r="M13" s="20"/>
      <c r="N13" s="21"/>
      <c r="O13" s="21"/>
      <c r="P13" s="20"/>
      <c r="Q13" s="20"/>
      <c r="R13" s="20"/>
      <c r="S13" s="28"/>
      <c r="T13" s="28"/>
      <c r="U13" s="29"/>
      <c r="V13" s="28"/>
      <c r="W13" s="13"/>
      <c r="X13" s="13"/>
      <c r="Y13" s="13"/>
      <c r="Z13" s="13"/>
      <c r="AA13" s="13"/>
      <c r="AB13" s="13"/>
      <c r="AC13" s="13"/>
      <c r="AD13" s="13"/>
      <c r="AE13" s="13"/>
      <c r="AF13" s="13"/>
      <c r="AG13" s="13"/>
      <c r="AH13" s="13"/>
      <c r="AI13" s="13"/>
      <c r="AJ13" s="13"/>
      <c r="AK13" s="13"/>
    </row>
    <row r="14" spans="1:38" outlineLevel="1" x14ac:dyDescent="0.25">
      <c r="A14" s="18"/>
      <c r="B14" s="105" t="s">
        <v>7</v>
      </c>
      <c r="C14" s="248" t="str">
        <f>Antrag!G34</f>
        <v>44-…...</v>
      </c>
      <c r="D14" s="21"/>
      <c r="E14" s="21"/>
      <c r="F14" s="21"/>
      <c r="G14" s="15"/>
      <c r="H14" s="13"/>
      <c r="I14" s="15"/>
      <c r="J14" s="14"/>
      <c r="K14" s="13"/>
      <c r="L14" s="14"/>
      <c r="M14" s="20"/>
      <c r="N14" s="21"/>
      <c r="O14" s="21"/>
      <c r="P14" s="20"/>
      <c r="Q14" s="20"/>
      <c r="R14" s="20"/>
      <c r="S14" s="28"/>
      <c r="T14" s="28"/>
      <c r="U14" s="29"/>
      <c r="V14" s="28"/>
      <c r="W14" s="13"/>
      <c r="X14" s="13"/>
      <c r="Y14" s="13"/>
      <c r="Z14" s="13"/>
      <c r="AA14" s="13"/>
      <c r="AB14" s="13"/>
      <c r="AC14" s="13"/>
      <c r="AD14" s="13"/>
      <c r="AE14" s="13"/>
      <c r="AF14" s="13"/>
      <c r="AG14" s="13"/>
      <c r="AH14" s="13"/>
      <c r="AI14" s="13"/>
      <c r="AJ14" s="13"/>
      <c r="AK14" s="13"/>
    </row>
    <row r="15" spans="1:38" outlineLevel="1" x14ac:dyDescent="0.25">
      <c r="A15" s="18"/>
      <c r="B15" s="24"/>
      <c r="C15" s="248"/>
      <c r="D15" s="21"/>
      <c r="E15" s="21"/>
      <c r="F15" s="21"/>
      <c r="G15" s="15"/>
      <c r="H15" s="13"/>
      <c r="I15" s="15"/>
      <c r="J15" s="14"/>
      <c r="K15" s="13"/>
      <c r="L15" s="14"/>
      <c r="M15" s="20"/>
      <c r="N15" s="21"/>
      <c r="O15" s="21"/>
      <c r="P15" s="20"/>
      <c r="Q15" s="20"/>
      <c r="R15" s="20"/>
      <c r="S15" s="28"/>
      <c r="T15" s="28"/>
      <c r="U15" s="29"/>
      <c r="V15" s="28"/>
      <c r="W15" s="13"/>
      <c r="X15" s="13"/>
      <c r="Y15" s="13"/>
      <c r="Z15" s="13"/>
      <c r="AA15" s="13"/>
      <c r="AB15" s="13"/>
      <c r="AC15" s="13"/>
      <c r="AD15" s="13"/>
      <c r="AE15" s="13"/>
      <c r="AF15" s="13"/>
      <c r="AG15" s="13"/>
      <c r="AH15" s="13"/>
      <c r="AI15" s="13"/>
      <c r="AJ15" s="13"/>
      <c r="AK15" s="13"/>
    </row>
    <row r="16" spans="1:38" ht="18" outlineLevel="1" x14ac:dyDescent="0.25">
      <c r="A16" s="18"/>
      <c r="B16" s="22"/>
      <c r="C16" s="106"/>
      <c r="D16" s="21"/>
      <c r="E16" s="21"/>
      <c r="F16" s="21"/>
      <c r="G16" s="15"/>
      <c r="H16" s="13"/>
      <c r="I16" s="15"/>
      <c r="J16" s="14"/>
      <c r="K16" s="13"/>
      <c r="L16" s="14"/>
      <c r="M16" s="20"/>
      <c r="N16" s="21"/>
      <c r="O16" s="21"/>
      <c r="P16" s="20"/>
      <c r="Q16" s="20"/>
      <c r="R16" s="20"/>
      <c r="S16" s="28"/>
      <c r="T16" s="28"/>
      <c r="U16" s="29"/>
      <c r="V16" s="28"/>
      <c r="W16" s="13"/>
      <c r="X16" s="13"/>
      <c r="Y16" s="13"/>
      <c r="Z16" s="13"/>
      <c r="AA16" s="13"/>
      <c r="AB16" s="13"/>
      <c r="AC16" s="13"/>
      <c r="AD16" s="13"/>
      <c r="AE16" s="13"/>
      <c r="AF16" s="13"/>
      <c r="AG16" s="13"/>
      <c r="AH16" s="13"/>
      <c r="AI16" s="13"/>
      <c r="AJ16" s="13"/>
      <c r="AK16" s="13"/>
    </row>
    <row r="17" spans="1:37" ht="18" outlineLevel="1" x14ac:dyDescent="0.25">
      <c r="A17" s="18"/>
      <c r="B17" s="22" t="s">
        <v>501</v>
      </c>
      <c r="C17" s="106"/>
      <c r="D17" s="21"/>
      <c r="E17" s="21"/>
      <c r="F17" s="21"/>
      <c r="G17" s="15"/>
      <c r="H17" s="13"/>
      <c r="I17" s="15"/>
      <c r="J17" s="14"/>
      <c r="K17" s="13"/>
      <c r="L17" s="14"/>
      <c r="M17" s="20"/>
      <c r="N17" s="21"/>
      <c r="O17" s="21"/>
      <c r="P17" s="20"/>
      <c r="Q17" s="20"/>
      <c r="R17" s="20"/>
      <c r="S17" s="28"/>
      <c r="T17" s="28"/>
      <c r="U17" s="29"/>
      <c r="V17" s="28"/>
      <c r="W17" s="13"/>
      <c r="X17" s="13"/>
      <c r="Y17" s="13"/>
      <c r="Z17" s="13"/>
      <c r="AA17" s="13"/>
      <c r="AB17" s="13"/>
      <c r="AC17" s="13"/>
      <c r="AD17" s="13"/>
      <c r="AE17" s="13"/>
      <c r="AF17" s="13"/>
      <c r="AG17" s="13"/>
      <c r="AH17" s="13"/>
      <c r="AI17" s="13"/>
      <c r="AJ17" s="13"/>
      <c r="AK17" s="13"/>
    </row>
    <row r="18" spans="1:37" outlineLevel="1" x14ac:dyDescent="0.25">
      <c r="A18" s="18"/>
      <c r="B18" s="24"/>
      <c r="C18" s="23"/>
      <c r="D18" s="21"/>
      <c r="E18" s="21"/>
      <c r="F18" s="21"/>
      <c r="G18" s="15"/>
      <c r="H18" s="13"/>
      <c r="I18" s="39"/>
      <c r="J18" s="30"/>
      <c r="K18" s="20"/>
      <c r="L18" s="30"/>
      <c r="M18" s="20"/>
      <c r="N18" s="21"/>
      <c r="O18" s="21"/>
      <c r="P18" s="20"/>
      <c r="Q18" s="20"/>
      <c r="R18" s="20"/>
      <c r="S18" s="28"/>
      <c r="T18" s="28"/>
      <c r="U18" s="29"/>
      <c r="V18" s="28"/>
      <c r="W18" s="13"/>
      <c r="X18" s="13"/>
      <c r="Y18" s="13"/>
      <c r="Z18" s="13"/>
      <c r="AA18" s="13"/>
      <c r="AB18" s="13"/>
      <c r="AC18" s="13"/>
      <c r="AD18" s="13"/>
      <c r="AE18" s="13"/>
      <c r="AF18" s="13"/>
      <c r="AG18" s="13"/>
      <c r="AH18" s="13"/>
      <c r="AI18" s="13"/>
      <c r="AJ18" s="13"/>
      <c r="AK18" s="13"/>
    </row>
    <row r="19" spans="1:37" outlineLevel="1" x14ac:dyDescent="0.25">
      <c r="A19" s="20" t="s">
        <v>23</v>
      </c>
      <c r="B19" s="25" t="s">
        <v>430</v>
      </c>
      <c r="C19" s="23"/>
      <c r="D19" s="21"/>
      <c r="E19" s="21"/>
      <c r="F19" s="21"/>
      <c r="G19" s="15"/>
      <c r="H19" s="20" t="s">
        <v>27</v>
      </c>
      <c r="I19" s="25" t="s">
        <v>432</v>
      </c>
      <c r="J19" s="30"/>
      <c r="K19" s="20"/>
      <c r="M19" s="21"/>
      <c r="N19" s="45"/>
      <c r="O19" s="21"/>
      <c r="P19" s="20"/>
      <c r="Q19" s="20"/>
      <c r="R19" s="20"/>
      <c r="S19" s="28"/>
      <c r="T19" s="28"/>
      <c r="U19" s="29"/>
      <c r="V19" s="28"/>
      <c r="W19" s="13"/>
      <c r="X19" s="13"/>
      <c r="Y19" s="13"/>
      <c r="Z19" s="13"/>
      <c r="AA19" s="13"/>
      <c r="AB19" s="13"/>
      <c r="AC19" s="13"/>
      <c r="AD19" s="13"/>
      <c r="AE19" s="13"/>
      <c r="AF19" s="13"/>
      <c r="AG19" s="13"/>
      <c r="AH19" s="13"/>
      <c r="AI19" s="13"/>
      <c r="AJ19" s="13"/>
      <c r="AK19" s="13"/>
    </row>
    <row r="20" spans="1:37" outlineLevel="1" x14ac:dyDescent="0.25">
      <c r="A20" s="20"/>
      <c r="B20" s="24" t="s">
        <v>368</v>
      </c>
      <c r="C20" s="23"/>
      <c r="D20" s="21"/>
      <c r="E20" s="21"/>
      <c r="F20" s="129" t="s">
        <v>47</v>
      </c>
      <c r="G20" s="15"/>
      <c r="H20" s="30"/>
      <c r="I20" s="31" t="s">
        <v>466</v>
      </c>
      <c r="J20" s="30"/>
      <c r="K20" s="130">
        <v>12</v>
      </c>
      <c r="M20" s="21"/>
      <c r="N20" s="45"/>
      <c r="O20" s="21"/>
      <c r="P20" s="20"/>
      <c r="Q20" s="20"/>
      <c r="R20" s="20"/>
      <c r="S20" s="28"/>
      <c r="T20" s="29"/>
      <c r="U20" s="28"/>
      <c r="V20" s="28"/>
      <c r="W20" s="28"/>
      <c r="X20" s="28"/>
      <c r="Y20" s="28"/>
      <c r="Z20" s="28"/>
      <c r="AA20" s="28"/>
      <c r="AB20" s="28"/>
      <c r="AC20" s="28"/>
      <c r="AD20" s="28"/>
      <c r="AE20" s="28"/>
      <c r="AF20" s="28"/>
      <c r="AG20" s="28"/>
      <c r="AH20" s="28"/>
      <c r="AI20" s="28"/>
      <c r="AJ20" s="28"/>
      <c r="AK20" s="28"/>
    </row>
    <row r="21" spans="1:37" outlineLevel="1" x14ac:dyDescent="0.25">
      <c r="A21" s="20"/>
      <c r="B21" s="24"/>
      <c r="C21" s="23"/>
      <c r="D21" s="21"/>
      <c r="E21" s="21"/>
      <c r="F21" s="20"/>
      <c r="G21" s="15"/>
      <c r="H21" s="30"/>
      <c r="I21" s="31" t="s">
        <v>475</v>
      </c>
      <c r="J21" s="30"/>
      <c r="K21" s="133">
        <v>1000</v>
      </c>
      <c r="M21" s="21"/>
      <c r="N21" s="45"/>
      <c r="O21" s="21"/>
      <c r="P21" s="20"/>
      <c r="Q21" s="20"/>
      <c r="R21" s="20"/>
      <c r="S21" s="28"/>
      <c r="T21" s="29"/>
      <c r="U21" s="28"/>
      <c r="V21" s="28"/>
      <c r="W21" s="28"/>
      <c r="X21" s="28"/>
      <c r="Y21" s="28"/>
      <c r="Z21" s="28"/>
      <c r="AA21" s="28"/>
      <c r="AB21" s="28"/>
      <c r="AC21" s="28"/>
      <c r="AD21" s="28"/>
      <c r="AE21" s="28"/>
      <c r="AF21" s="28"/>
      <c r="AG21" s="28"/>
      <c r="AH21" s="28"/>
      <c r="AI21" s="28"/>
      <c r="AJ21" s="28"/>
      <c r="AK21" s="28"/>
    </row>
    <row r="22" spans="1:37" outlineLevel="1" x14ac:dyDescent="0.25">
      <c r="A22" s="20" t="s">
        <v>24</v>
      </c>
      <c r="B22" s="25" t="s">
        <v>431</v>
      </c>
      <c r="C22" s="23"/>
      <c r="D22" s="21"/>
      <c r="E22" s="21"/>
      <c r="F22" s="20"/>
      <c r="G22" s="15"/>
      <c r="H22" s="30"/>
      <c r="I22" s="32"/>
      <c r="J22" s="30"/>
      <c r="K22" s="274"/>
      <c r="M22" s="21"/>
      <c r="N22" s="45"/>
      <c r="O22" s="21"/>
      <c r="P22" s="45"/>
      <c r="Q22" s="45"/>
      <c r="R22" s="45"/>
      <c r="S22" s="28"/>
      <c r="T22" s="29"/>
      <c r="U22" s="28"/>
      <c r="V22" s="28"/>
      <c r="W22" s="28"/>
      <c r="X22" s="28"/>
      <c r="Y22" s="28"/>
      <c r="Z22" s="28"/>
      <c r="AA22" s="28"/>
      <c r="AB22" s="28"/>
      <c r="AC22" s="28"/>
      <c r="AD22" s="28"/>
      <c r="AE22" s="28"/>
      <c r="AF22" s="28"/>
      <c r="AG22" s="28"/>
      <c r="AH22" s="28"/>
      <c r="AI22" s="28"/>
      <c r="AJ22" s="28"/>
      <c r="AK22" s="28"/>
    </row>
    <row r="23" spans="1:37" outlineLevel="1" x14ac:dyDescent="0.25">
      <c r="A23" s="20"/>
      <c r="B23" s="24" t="s">
        <v>26</v>
      </c>
      <c r="C23" s="23"/>
      <c r="D23" s="21"/>
      <c r="E23" s="21"/>
      <c r="F23" s="129">
        <v>44835</v>
      </c>
      <c r="G23" s="15"/>
      <c r="H23" s="30"/>
      <c r="I23" s="32"/>
      <c r="J23" s="30"/>
      <c r="K23" s="274"/>
      <c r="M23" s="21"/>
      <c r="N23" s="45"/>
      <c r="O23" s="21"/>
      <c r="P23" s="20"/>
      <c r="Q23" s="20"/>
      <c r="R23" s="20"/>
      <c r="S23" s="28"/>
      <c r="T23" s="29"/>
      <c r="U23" s="28"/>
      <c r="V23" s="28"/>
      <c r="W23" s="28"/>
      <c r="X23" s="28"/>
      <c r="Y23" s="28"/>
      <c r="Z23" s="28"/>
      <c r="AA23" s="28"/>
      <c r="AB23" s="28"/>
      <c r="AC23" s="28"/>
      <c r="AD23" s="28"/>
      <c r="AE23" s="28"/>
      <c r="AF23" s="28"/>
      <c r="AG23" s="28"/>
      <c r="AH23" s="28"/>
      <c r="AI23" s="28"/>
      <c r="AJ23" s="28"/>
      <c r="AK23" s="28"/>
    </row>
    <row r="24" spans="1:37" outlineLevel="1" x14ac:dyDescent="0.25">
      <c r="A24" s="20"/>
      <c r="B24" s="24" t="s">
        <v>18</v>
      </c>
      <c r="C24" s="23"/>
      <c r="D24" s="21"/>
      <c r="E24" s="21"/>
      <c r="F24" s="130" t="s">
        <v>502</v>
      </c>
      <c r="G24" s="15"/>
      <c r="H24" s="30"/>
      <c r="I24" s="33"/>
      <c r="J24" s="33"/>
      <c r="K24" s="33"/>
      <c r="M24" s="21"/>
      <c r="N24" s="45"/>
      <c r="O24" s="21"/>
      <c r="P24" s="20"/>
      <c r="Q24" s="20"/>
      <c r="R24" s="20"/>
      <c r="S24" s="28"/>
      <c r="T24" s="29"/>
      <c r="U24" s="28"/>
      <c r="V24" s="28"/>
      <c r="W24" s="28"/>
      <c r="X24" s="28"/>
      <c r="Y24" s="28"/>
      <c r="Z24" s="28"/>
      <c r="AA24" s="28"/>
      <c r="AB24" s="28"/>
      <c r="AC24" s="28"/>
      <c r="AD24" s="28"/>
      <c r="AE24" s="28"/>
      <c r="AF24" s="28"/>
      <c r="AG24" s="28"/>
      <c r="AH24" s="28"/>
      <c r="AI24" s="28"/>
      <c r="AJ24" s="28"/>
      <c r="AK24" s="28"/>
    </row>
    <row r="25" spans="1:37" outlineLevel="1" x14ac:dyDescent="0.25">
      <c r="A25" s="20"/>
      <c r="B25" s="24"/>
      <c r="C25" s="23"/>
      <c r="D25" s="21"/>
      <c r="E25" s="21"/>
      <c r="F25" s="265"/>
      <c r="G25" s="137" t="str">
        <f>IF(F25="ja","Bitte zusätzlich Blatt BU ausfüllen.","")</f>
        <v/>
      </c>
      <c r="H25" s="30"/>
      <c r="I25" s="33"/>
      <c r="J25" s="33"/>
      <c r="K25" s="33"/>
      <c r="M25" s="21"/>
      <c r="N25" s="45"/>
      <c r="O25" s="21"/>
      <c r="P25" s="20"/>
      <c r="Q25" s="20"/>
      <c r="R25" s="20"/>
      <c r="S25" s="28"/>
      <c r="T25" s="29"/>
      <c r="U25" s="28"/>
      <c r="V25" s="28"/>
      <c r="W25" s="28"/>
      <c r="X25" s="28"/>
      <c r="Y25" s="28"/>
      <c r="Z25" s="28"/>
      <c r="AA25" s="28"/>
      <c r="AB25" s="28"/>
      <c r="AC25" s="28"/>
      <c r="AD25" s="28"/>
      <c r="AE25" s="28"/>
      <c r="AF25" s="28"/>
      <c r="AG25" s="28"/>
      <c r="AH25" s="28"/>
      <c r="AI25" s="28"/>
      <c r="AJ25" s="28"/>
      <c r="AK25" s="28"/>
    </row>
    <row r="26" spans="1:37" outlineLevel="1" x14ac:dyDescent="0.25">
      <c r="A26" s="20"/>
      <c r="B26" s="24" t="s">
        <v>312</v>
      </c>
      <c r="C26" s="23"/>
      <c r="D26" s="21"/>
      <c r="E26" s="21"/>
      <c r="F26" s="131" t="s">
        <v>83</v>
      </c>
      <c r="G26" s="15"/>
      <c r="H26" s="20" t="s">
        <v>28</v>
      </c>
      <c r="I26" s="25" t="s">
        <v>433</v>
      </c>
      <c r="J26" s="30"/>
      <c r="K26" s="20"/>
      <c r="N26" s="45"/>
      <c r="O26" s="21"/>
      <c r="P26" s="20"/>
      <c r="Q26" s="20"/>
      <c r="R26" s="20"/>
      <c r="S26" s="28"/>
      <c r="T26" s="28"/>
      <c r="U26" s="29"/>
      <c r="V26" s="28"/>
      <c r="W26" s="13"/>
      <c r="X26" s="13"/>
      <c r="Y26" s="13"/>
      <c r="Z26" s="13"/>
      <c r="AA26" s="13"/>
      <c r="AB26" s="13"/>
      <c r="AC26" s="13"/>
      <c r="AD26" s="13"/>
      <c r="AE26" s="13"/>
      <c r="AF26" s="13"/>
      <c r="AG26" s="13"/>
      <c r="AH26" s="13"/>
      <c r="AI26" s="13"/>
      <c r="AJ26" s="13"/>
      <c r="AK26" s="13"/>
    </row>
    <row r="27" spans="1:37" outlineLevel="1" x14ac:dyDescent="0.25">
      <c r="A27" s="20"/>
      <c r="B27" s="24"/>
      <c r="C27" s="23"/>
      <c r="D27" s="21"/>
      <c r="E27" s="21"/>
      <c r="F27" s="20"/>
      <c r="G27" s="15"/>
      <c r="H27" s="20"/>
      <c r="I27" s="31" t="s">
        <v>52</v>
      </c>
      <c r="J27" s="30"/>
      <c r="K27" s="130" t="s">
        <v>468</v>
      </c>
      <c r="M27" s="20"/>
      <c r="N27" s="45"/>
      <c r="O27" s="21"/>
      <c r="P27" s="20"/>
      <c r="Q27" s="20"/>
      <c r="R27" s="20"/>
      <c r="S27" s="28"/>
      <c r="T27" s="28"/>
      <c r="U27" s="29"/>
      <c r="V27" s="28"/>
      <c r="W27" s="13"/>
      <c r="X27" s="13"/>
      <c r="Y27" s="13"/>
      <c r="Z27" s="13"/>
      <c r="AA27" s="13"/>
      <c r="AB27" s="13"/>
      <c r="AC27" s="13"/>
      <c r="AD27" s="13"/>
      <c r="AE27" s="13"/>
      <c r="AF27" s="13"/>
      <c r="AG27" s="13"/>
      <c r="AH27" s="13"/>
      <c r="AI27" s="13"/>
      <c r="AJ27" s="13"/>
      <c r="AK27" s="13"/>
    </row>
    <row r="28" spans="1:37" outlineLevel="1" x14ac:dyDescent="0.25">
      <c r="A28" s="20" t="s">
        <v>25</v>
      </c>
      <c r="B28" s="25" t="s">
        <v>462</v>
      </c>
      <c r="C28" s="23"/>
      <c r="D28" s="21"/>
      <c r="E28" s="21"/>
      <c r="F28" s="20"/>
      <c r="G28" s="15"/>
      <c r="H28" s="15"/>
      <c r="I28" s="273" t="s">
        <v>467</v>
      </c>
      <c r="J28" s="13"/>
      <c r="K28" s="275">
        <v>0.02</v>
      </c>
      <c r="M28" s="276" t="str">
        <f>IF(AND(K27="bAV-Dynamik",K28=""),"Bitte einen Steigerungssatz angeben.",IF(AND(K27&lt;&gt;"bAV-Dynamik",K28&lt;&gt;""),"Der Steigerungssatz wird bei dieser Dynamikform ignoriert.",""))</f>
        <v/>
      </c>
      <c r="N28" s="45"/>
      <c r="O28" s="21"/>
      <c r="P28" s="20"/>
      <c r="Q28" s="20"/>
      <c r="R28" s="20"/>
      <c r="S28" s="28"/>
      <c r="T28" s="28"/>
      <c r="U28" s="29"/>
      <c r="V28" s="28"/>
      <c r="W28" s="13"/>
      <c r="X28" s="13"/>
      <c r="Y28" s="13"/>
      <c r="Z28" s="13"/>
      <c r="AA28" s="13"/>
      <c r="AB28" s="13"/>
      <c r="AC28" s="13"/>
      <c r="AD28" s="13"/>
      <c r="AE28" s="13"/>
      <c r="AF28" s="13"/>
      <c r="AG28" s="13"/>
      <c r="AH28" s="13"/>
      <c r="AI28" s="13"/>
      <c r="AJ28" s="13"/>
      <c r="AK28" s="13"/>
    </row>
    <row r="29" spans="1:37" s="6" customFormat="1" outlineLevel="1" x14ac:dyDescent="0.25">
      <c r="A29" s="13"/>
      <c r="B29" s="24" t="s">
        <v>463</v>
      </c>
      <c r="C29" s="23"/>
      <c r="D29" s="21"/>
      <c r="E29" s="21"/>
      <c r="F29" s="130" t="s">
        <v>19</v>
      </c>
      <c r="G29" s="137"/>
      <c r="H29" s="13"/>
      <c r="N29" s="21"/>
      <c r="O29" s="21"/>
      <c r="P29" s="20"/>
      <c r="Q29" s="20"/>
      <c r="R29" s="20"/>
      <c r="S29" s="28"/>
      <c r="T29" s="28"/>
      <c r="U29" s="29"/>
      <c r="V29" s="28"/>
      <c r="W29" s="13"/>
      <c r="X29" s="13"/>
      <c r="Y29" s="13"/>
      <c r="Z29" s="13"/>
      <c r="AA29" s="13"/>
      <c r="AB29" s="13"/>
      <c r="AC29" s="13"/>
      <c r="AD29" s="13"/>
      <c r="AE29" s="13"/>
      <c r="AF29" s="13"/>
      <c r="AG29" s="13"/>
      <c r="AH29" s="282"/>
      <c r="AI29" s="13"/>
      <c r="AJ29" s="13"/>
      <c r="AK29" s="13"/>
    </row>
    <row r="30" spans="1:37" s="6" customFormat="1" outlineLevel="1" x14ac:dyDescent="0.25">
      <c r="A30" s="13"/>
      <c r="B30" s="24" t="str">
        <f>IF(F29&lt;&gt;"Ablauftermin","Bitte " &amp; F29 &amp; " eingeben:","hier keine Eingabe erforderlich")</f>
        <v>Bitte Endalter eingeben:</v>
      </c>
      <c r="C30" s="23"/>
      <c r="D30" s="21"/>
      <c r="E30" s="21"/>
      <c r="F30" s="131">
        <v>20</v>
      </c>
      <c r="G30" s="137" t="str">
        <f>IF(F30&lt;&gt;"",IF(F29="Ablauftermin","Eingabe wird ignoriert, da Ablauftermin maßgeblich",""),IF(F29&lt;&gt;"Ablauftermin","Bitte " &amp; F29 &amp; " eingeben",""))</f>
        <v/>
      </c>
      <c r="H30" s="13"/>
      <c r="N30" s="21"/>
      <c r="O30" s="21"/>
      <c r="P30" s="20"/>
      <c r="Q30" s="20"/>
      <c r="R30" s="20"/>
      <c r="S30" s="28"/>
      <c r="T30" s="28"/>
      <c r="U30" s="29"/>
      <c r="V30" s="28"/>
      <c r="W30" s="13"/>
      <c r="X30" s="13"/>
      <c r="Y30" s="13"/>
      <c r="Z30" s="13"/>
      <c r="AA30" s="13"/>
      <c r="AB30" s="13"/>
      <c r="AC30" s="13"/>
      <c r="AD30" s="13"/>
      <c r="AE30" s="13"/>
      <c r="AF30" s="13"/>
      <c r="AG30" s="13"/>
      <c r="AH30" s="13"/>
      <c r="AI30" s="13"/>
      <c r="AJ30" s="13"/>
      <c r="AK30" s="13"/>
    </row>
    <row r="31" spans="1:37" s="6" customFormat="1" outlineLevel="1" x14ac:dyDescent="0.25">
      <c r="A31" s="13"/>
      <c r="B31" s="24"/>
      <c r="C31" s="23"/>
      <c r="D31" s="21"/>
      <c r="E31" s="21"/>
      <c r="F31" s="271"/>
      <c r="G31" s="137"/>
      <c r="H31" s="13"/>
      <c r="N31" s="21"/>
      <c r="O31" s="21"/>
      <c r="P31" s="20"/>
      <c r="Q31" s="20"/>
      <c r="R31" s="20"/>
      <c r="S31" s="28"/>
      <c r="T31" s="28"/>
      <c r="U31" s="29"/>
      <c r="V31" s="28"/>
      <c r="W31" s="13"/>
      <c r="X31" s="13"/>
      <c r="Y31" s="13"/>
      <c r="Z31" s="13"/>
      <c r="AA31" s="13"/>
      <c r="AB31" s="13"/>
      <c r="AC31" s="13"/>
      <c r="AD31" s="13"/>
      <c r="AE31" s="13"/>
      <c r="AF31" s="13"/>
      <c r="AG31" s="13"/>
      <c r="AH31" s="13"/>
      <c r="AI31" s="13"/>
      <c r="AJ31" s="13"/>
      <c r="AK31" s="13"/>
    </row>
    <row r="32" spans="1:37" s="6" customFormat="1" ht="15.75" thickBot="1" x14ac:dyDescent="0.3">
      <c r="A32" s="18"/>
      <c r="B32" s="26"/>
      <c r="C32" s="27"/>
      <c r="D32" s="15"/>
      <c r="E32" s="15"/>
      <c r="F32" s="15"/>
      <c r="G32" s="269"/>
      <c r="H32" s="270"/>
      <c r="I32" s="283"/>
      <c r="J32" s="14"/>
      <c r="K32" s="13"/>
      <c r="L32" s="14"/>
      <c r="M32" s="13"/>
      <c r="N32" s="15"/>
      <c r="O32" s="15"/>
      <c r="P32" s="13"/>
      <c r="Q32" s="13"/>
      <c r="R32" s="13"/>
      <c r="S32" s="28"/>
      <c r="T32" s="28"/>
      <c r="U32" s="29"/>
      <c r="V32" s="28"/>
      <c r="W32" s="13"/>
      <c r="X32" s="13"/>
      <c r="Y32" s="13"/>
      <c r="Z32" s="13"/>
      <c r="AA32" s="13"/>
      <c r="AB32" s="13"/>
      <c r="AC32" s="13"/>
      <c r="AD32" s="13"/>
      <c r="AE32" s="13"/>
      <c r="AF32" s="13"/>
      <c r="AG32" s="13"/>
      <c r="AH32" s="13"/>
      <c r="AI32" s="13"/>
      <c r="AJ32" s="13"/>
      <c r="AK32" s="13"/>
    </row>
    <row r="33" spans="1:37" s="5" customFormat="1" ht="52.9" customHeight="1" thickBot="1" x14ac:dyDescent="0.25">
      <c r="A33" s="42"/>
      <c r="B33" s="438" t="s">
        <v>20</v>
      </c>
      <c r="C33" s="439"/>
      <c r="D33" s="439"/>
      <c r="E33" s="439"/>
      <c r="F33" s="439"/>
      <c r="G33" s="439"/>
      <c r="H33" s="439"/>
      <c r="I33" s="439"/>
      <c r="J33" s="439"/>
      <c r="K33" s="440"/>
      <c r="L33" s="240" t="s">
        <v>45</v>
      </c>
      <c r="M33" s="438" t="s">
        <v>46</v>
      </c>
      <c r="N33" s="439"/>
      <c r="O33" s="439"/>
      <c r="P33" s="447" t="s">
        <v>465</v>
      </c>
      <c r="Q33" s="448"/>
      <c r="R33" s="437"/>
      <c r="S33" s="436" t="s">
        <v>51</v>
      </c>
      <c r="T33" s="437"/>
      <c r="U33" s="436" t="s">
        <v>353</v>
      </c>
      <c r="V33" s="437"/>
      <c r="W33" s="41"/>
      <c r="X33" s="278"/>
      <c r="Y33" s="41"/>
      <c r="Z33" s="463" t="s">
        <v>474</v>
      </c>
      <c r="AA33" s="464"/>
      <c r="AB33" s="464"/>
      <c r="AC33" s="464"/>
      <c r="AD33" s="464"/>
      <c r="AE33" s="464"/>
      <c r="AF33" s="464"/>
      <c r="AG33" s="464"/>
      <c r="AH33" s="464"/>
      <c r="AI33" s="464"/>
      <c r="AJ33" s="465"/>
      <c r="AK33" s="279"/>
    </row>
    <row r="34" spans="1:37" s="4" customFormat="1" ht="21.6" customHeight="1" x14ac:dyDescent="0.2">
      <c r="A34" s="450" t="s">
        <v>8</v>
      </c>
      <c r="B34" s="441" t="s">
        <v>9</v>
      </c>
      <c r="C34" s="441" t="s">
        <v>10</v>
      </c>
      <c r="D34" s="441" t="s">
        <v>11</v>
      </c>
      <c r="E34" s="441" t="s">
        <v>12</v>
      </c>
      <c r="F34" s="441" t="s">
        <v>13</v>
      </c>
      <c r="G34" s="434" t="s">
        <v>14</v>
      </c>
      <c r="H34" s="434" t="s">
        <v>15</v>
      </c>
      <c r="I34" s="434" t="s">
        <v>16</v>
      </c>
      <c r="J34" s="434" t="s">
        <v>38</v>
      </c>
      <c r="K34" s="434" t="s">
        <v>198</v>
      </c>
      <c r="L34" s="434" t="s">
        <v>197</v>
      </c>
      <c r="M34" s="434" t="s">
        <v>17</v>
      </c>
      <c r="N34" s="441" t="s">
        <v>18</v>
      </c>
      <c r="O34" s="434" t="s">
        <v>56</v>
      </c>
      <c r="P34" s="451" t="s">
        <v>476</v>
      </c>
      <c r="Q34" s="452"/>
      <c r="R34" s="263"/>
      <c r="S34" s="445" t="s">
        <v>383</v>
      </c>
      <c r="T34" s="449" t="s">
        <v>39</v>
      </c>
      <c r="U34" s="445" t="s">
        <v>336</v>
      </c>
      <c r="V34" s="458" t="s">
        <v>469</v>
      </c>
      <c r="W34" s="457" t="s">
        <v>472</v>
      </c>
      <c r="X34" s="434" t="s">
        <v>470</v>
      </c>
      <c r="Y34" s="455" t="s">
        <v>473</v>
      </c>
      <c r="Z34" s="460" t="s">
        <v>374</v>
      </c>
      <c r="AA34" s="460" t="s">
        <v>375</v>
      </c>
      <c r="AB34" s="466" t="s">
        <v>376</v>
      </c>
      <c r="AC34" s="460" t="s">
        <v>377</v>
      </c>
      <c r="AD34" s="460" t="s">
        <v>385</v>
      </c>
      <c r="AE34" s="460" t="s">
        <v>378</v>
      </c>
      <c r="AF34" s="460" t="s">
        <v>381</v>
      </c>
      <c r="AG34" s="460" t="s">
        <v>384</v>
      </c>
      <c r="AH34" s="460" t="s">
        <v>382</v>
      </c>
      <c r="AI34" s="460" t="s">
        <v>379</v>
      </c>
      <c r="AJ34" s="460" t="s">
        <v>380</v>
      </c>
      <c r="AK34" s="280"/>
    </row>
    <row r="35" spans="1:37" ht="15" customHeight="1" x14ac:dyDescent="0.25">
      <c r="A35" s="450"/>
      <c r="B35" s="442"/>
      <c r="C35" s="442"/>
      <c r="D35" s="442"/>
      <c r="E35" s="442"/>
      <c r="F35" s="442"/>
      <c r="G35" s="434"/>
      <c r="H35" s="434"/>
      <c r="I35" s="443"/>
      <c r="J35" s="434"/>
      <c r="K35" s="434"/>
      <c r="L35" s="443"/>
      <c r="M35" s="434"/>
      <c r="N35" s="442"/>
      <c r="O35" s="434"/>
      <c r="P35" s="453"/>
      <c r="Q35" s="454"/>
      <c r="R35" s="263"/>
      <c r="S35" s="445"/>
      <c r="T35" s="434"/>
      <c r="U35" s="445"/>
      <c r="V35" s="458"/>
      <c r="W35" s="434"/>
      <c r="X35" s="434"/>
      <c r="Y35" s="455"/>
      <c r="Z35" s="461"/>
      <c r="AA35" s="461"/>
      <c r="AB35" s="467"/>
      <c r="AC35" s="461"/>
      <c r="AD35" s="461"/>
      <c r="AE35" s="461"/>
      <c r="AF35" s="461"/>
      <c r="AG35" s="461"/>
      <c r="AH35" s="461"/>
      <c r="AI35" s="461"/>
      <c r="AJ35" s="461"/>
      <c r="AK35" s="280"/>
    </row>
    <row r="36" spans="1:37" ht="55.15" customHeight="1" x14ac:dyDescent="0.25">
      <c r="A36" s="450"/>
      <c r="B36" s="442"/>
      <c r="C36" s="442"/>
      <c r="D36" s="442"/>
      <c r="E36" s="442"/>
      <c r="F36" s="442"/>
      <c r="G36" s="441"/>
      <c r="H36" s="441"/>
      <c r="I36" s="444"/>
      <c r="J36" s="435"/>
      <c r="K36" s="441"/>
      <c r="L36" s="444"/>
      <c r="M36" s="441"/>
      <c r="N36" s="442"/>
      <c r="O36" s="441"/>
      <c r="P36" s="264" t="s">
        <v>477</v>
      </c>
      <c r="Q36" s="262" t="s">
        <v>478</v>
      </c>
      <c r="R36" s="264" t="s">
        <v>464</v>
      </c>
      <c r="S36" s="446"/>
      <c r="T36" s="441"/>
      <c r="U36" s="446"/>
      <c r="V36" s="459"/>
      <c r="W36" s="441"/>
      <c r="X36" s="441"/>
      <c r="Y36" s="456"/>
      <c r="Z36" s="462"/>
      <c r="AA36" s="462"/>
      <c r="AB36" s="468"/>
      <c r="AC36" s="462"/>
      <c r="AD36" s="462"/>
      <c r="AE36" s="462"/>
      <c r="AF36" s="462"/>
      <c r="AG36" s="462"/>
      <c r="AH36" s="462"/>
      <c r="AI36" s="462"/>
      <c r="AJ36" s="462"/>
      <c r="AK36" s="280"/>
    </row>
    <row r="37" spans="1:37" s="128" customFormat="1" x14ac:dyDescent="0.25">
      <c r="A37" s="128">
        <v>0</v>
      </c>
      <c r="B37" s="235" t="s">
        <v>194</v>
      </c>
      <c r="C37" s="235" t="s">
        <v>195</v>
      </c>
      <c r="D37" s="235" t="s">
        <v>229</v>
      </c>
      <c r="E37" s="235">
        <v>50000</v>
      </c>
      <c r="F37" s="235" t="s">
        <v>230</v>
      </c>
      <c r="G37" s="235" t="s">
        <v>31</v>
      </c>
      <c r="H37" s="236">
        <v>22077</v>
      </c>
      <c r="I37" s="235" t="s">
        <v>314</v>
      </c>
      <c r="J37" s="239" t="s">
        <v>231</v>
      </c>
      <c r="K37" s="288">
        <v>36526</v>
      </c>
      <c r="L37" s="134" t="str">
        <f t="shared" ref="L37:L42" si="0">IF(B37&lt;&gt;"",$F$20,"")</f>
        <v>AN-Finanz., gesetzliche uvA</v>
      </c>
      <c r="M37" s="135">
        <f>IF(B37&lt;&gt;"",IF($F$23&lt;&gt;"",$F$23,""),"")</f>
        <v>44835</v>
      </c>
      <c r="N37" s="134" t="str">
        <f>IF(B37&lt;&gt;"",IF($F$24="EGO Top (BV22)","BV22",""),"")</f>
        <v>BV22</v>
      </c>
      <c r="O37" s="132" t="str">
        <f>IF(B37&lt;&gt;"",$F$26,"")</f>
        <v>Kollektiv 10</v>
      </c>
      <c r="P37" s="134">
        <f t="shared" ref="P37:P68" si="1">IF(B37&lt;&gt;"",IF(F$29="Endalter",F$30,""),"")</f>
        <v>20</v>
      </c>
      <c r="Q37" s="134" t="str">
        <f t="shared" ref="Q37:Q68" si="2">IF(B37&lt;&gt;"",IF(F$29="Versicherungsdauer",F$30,""),"")</f>
        <v/>
      </c>
      <c r="R37" s="132"/>
      <c r="S37" s="134">
        <f t="shared" ref="S37:S68" si="3">IF(B37&lt;&gt;"",IF($K$21&lt;&gt;"",$K$21,""),"")</f>
        <v>1000</v>
      </c>
      <c r="T37" s="134">
        <f t="shared" ref="T37:T68" si="4">IF(B37&lt;&gt;"",IF($K$20&lt;&gt;"",$K$20,""),"")</f>
        <v>12</v>
      </c>
      <c r="U37" s="132" t="str">
        <f t="shared" ref="U37:U68" si="5">IF(B37&lt;&gt;"",IF($K$27&lt;&gt;"",$K$27,""),"")</f>
        <v>bAV-Dynamik</v>
      </c>
      <c r="V37" s="225">
        <f t="shared" ref="V37:V68" si="6">IF(B37&lt;&gt;"",IF(U37="bAV-Dynamik",IF($K$28="","bitte Steigerungssatz für bAV-Dynamik einsetzen.",$K$28),""),"")</f>
        <v>0.02</v>
      </c>
      <c r="W37" s="132">
        <v>100</v>
      </c>
      <c r="X37" s="225">
        <v>0.02</v>
      </c>
      <c r="Y37" s="277" t="s">
        <v>387</v>
      </c>
      <c r="Z37" s="132">
        <v>0</v>
      </c>
      <c r="AA37" s="132" t="s">
        <v>6</v>
      </c>
      <c r="AB37" s="132" t="s">
        <v>447</v>
      </c>
      <c r="AC37" s="132" t="s">
        <v>30</v>
      </c>
      <c r="AD37" s="132">
        <v>90</v>
      </c>
      <c r="AE37" s="132">
        <v>0</v>
      </c>
      <c r="AF37" s="132">
        <v>10</v>
      </c>
      <c r="AG37" s="132" t="s">
        <v>6</v>
      </c>
      <c r="AH37" s="132" t="s">
        <v>404</v>
      </c>
      <c r="AI37" s="132" t="s">
        <v>408</v>
      </c>
      <c r="AJ37" s="284">
        <f>IF(W37&lt;&gt;"",W37*12,"")</f>
        <v>1200</v>
      </c>
      <c r="AK37" s="137" t="str">
        <f t="shared" ref="AK37:AK49" si="7">IF(B37&lt;&gt;"",IF((AD37+AE37+AF37)&gt;100,"Die Summe der %-Sätze der Tätigkeiten 'Büro', 'körperlich' und 'Reisen' ist größer als 100. Bitte korrigieren.",""),"")</f>
        <v/>
      </c>
    </row>
    <row r="38" spans="1:37" s="128" customFormat="1" x14ac:dyDescent="0.25">
      <c r="A38" s="128">
        <v>1</v>
      </c>
      <c r="B38" s="134"/>
      <c r="C38" s="134"/>
      <c r="D38" s="134"/>
      <c r="E38" s="134"/>
      <c r="F38" s="134"/>
      <c r="G38" s="134"/>
      <c r="H38" s="135"/>
      <c r="I38" s="134"/>
      <c r="J38" s="132"/>
      <c r="K38" s="132" t="str">
        <f>IF(OR(L38="AN-Finanz., gesetzliche uvA",L38="AG-Finanz., gesetzliche uvA"),"Eingabe erforderlich","")</f>
        <v/>
      </c>
      <c r="L38" s="134" t="str">
        <f t="shared" si="0"/>
        <v/>
      </c>
      <c r="M38" s="135" t="str">
        <f t="shared" ref="M38" si="8">IF(B38&lt;&gt;"",IF($F$23&lt;&gt;"",$F$23,""),"")</f>
        <v/>
      </c>
      <c r="N38" s="134" t="str">
        <f t="shared" ref="N38:N101" si="9">IF(B38&lt;&gt;"",IF($F$24="EGO Top (BV19)","BV19",""),"")</f>
        <v/>
      </c>
      <c r="O38" s="132" t="str">
        <f t="shared" ref="O38" si="10">IF(B38&lt;&gt;"",$F$26,"")</f>
        <v/>
      </c>
      <c r="P38" s="134" t="str">
        <f t="shared" si="1"/>
        <v/>
      </c>
      <c r="Q38" s="134" t="str">
        <f t="shared" si="2"/>
        <v/>
      </c>
      <c r="R38" s="132"/>
      <c r="S38" s="134" t="str">
        <f t="shared" si="3"/>
        <v/>
      </c>
      <c r="T38" s="134" t="str">
        <f t="shared" si="4"/>
        <v/>
      </c>
      <c r="U38" s="132" t="str">
        <f t="shared" si="5"/>
        <v/>
      </c>
      <c r="V38" s="225" t="str">
        <f t="shared" si="6"/>
        <v/>
      </c>
      <c r="W38" s="132"/>
      <c r="X38" s="225"/>
      <c r="Y38" s="277" t="str">
        <f t="shared" ref="Y38:Y69" si="11">IF(B38&lt;&gt;"","B","")</f>
        <v/>
      </c>
      <c r="Z38" s="132" t="s">
        <v>6</v>
      </c>
      <c r="AA38" s="132" t="s">
        <v>6</v>
      </c>
      <c r="AB38" s="132" t="s">
        <v>6</v>
      </c>
      <c r="AC38" s="132" t="s">
        <v>6</v>
      </c>
      <c r="AD38" s="132" t="str">
        <f>IF(B38&lt;&gt;"",100,"")</f>
        <v/>
      </c>
      <c r="AE38" s="132" t="str">
        <f>IF(B38&lt;&gt;"",0,"")</f>
        <v/>
      </c>
      <c r="AF38" s="132" t="str">
        <f>IF(B38&lt;&gt;"",0,"")</f>
        <v/>
      </c>
      <c r="AG38" s="132" t="s">
        <v>6</v>
      </c>
      <c r="AH38" s="132" t="s">
        <v>6</v>
      </c>
      <c r="AI38" s="132" t="s">
        <v>6</v>
      </c>
      <c r="AJ38" s="284" t="str">
        <f t="shared" ref="AJ38:AJ101" si="12">IF(W38&lt;&gt;"",W38*12,"")</f>
        <v/>
      </c>
      <c r="AK38" s="137" t="str">
        <f t="shared" si="7"/>
        <v/>
      </c>
    </row>
    <row r="39" spans="1:37" s="128" customFormat="1" x14ac:dyDescent="0.25">
      <c r="A39" s="128">
        <v>2</v>
      </c>
      <c r="B39" s="134"/>
      <c r="C39" s="134"/>
      <c r="D39" s="134"/>
      <c r="E39" s="134"/>
      <c r="F39" s="134"/>
      <c r="G39" s="134"/>
      <c r="H39" s="135"/>
      <c r="I39" s="134" t="s">
        <v>37</v>
      </c>
      <c r="J39" s="132" t="s">
        <v>37</v>
      </c>
      <c r="K39" s="132" t="str">
        <f t="shared" ref="K39:K40" si="13">IF(OR(L39="AN-Finanz., gesetzliche uvA",L39="AG-Finanz., gesetzliche uvA"),"Eingabe erforderlich","")</f>
        <v/>
      </c>
      <c r="L39" s="134" t="str">
        <f t="shared" si="0"/>
        <v/>
      </c>
      <c r="M39" s="135" t="str">
        <f t="shared" ref="M39:M42" si="14">IF(B39&lt;&gt;"",IF($F$23&lt;&gt;"",$F$23,""),"")</f>
        <v/>
      </c>
      <c r="N39" s="134" t="str">
        <f t="shared" si="9"/>
        <v/>
      </c>
      <c r="O39" s="132" t="str">
        <f t="shared" ref="O39:O42" si="15">IF(B39&lt;&gt;"",$F$26,"")</f>
        <v/>
      </c>
      <c r="P39" s="134" t="str">
        <f t="shared" si="1"/>
        <v/>
      </c>
      <c r="Q39" s="134" t="str">
        <f t="shared" si="2"/>
        <v/>
      </c>
      <c r="R39" s="132"/>
      <c r="S39" s="134" t="str">
        <f t="shared" si="3"/>
        <v/>
      </c>
      <c r="T39" s="134" t="str">
        <f t="shared" si="4"/>
        <v/>
      </c>
      <c r="U39" s="132" t="str">
        <f t="shared" si="5"/>
        <v/>
      </c>
      <c r="V39" s="225" t="str">
        <f t="shared" si="6"/>
        <v/>
      </c>
      <c r="W39" s="132"/>
      <c r="X39" s="225" t="str">
        <f t="shared" ref="X39:X70" si="16">IF(B39&lt;&gt;"",IF($K$28&lt;&gt;"",$K$28,""),"")</f>
        <v/>
      </c>
      <c r="Y39" s="277" t="str">
        <f t="shared" si="11"/>
        <v/>
      </c>
      <c r="Z39" s="132" t="s">
        <v>6</v>
      </c>
      <c r="AA39" s="132" t="s">
        <v>6</v>
      </c>
      <c r="AB39" s="132" t="s">
        <v>6</v>
      </c>
      <c r="AC39" s="132" t="s">
        <v>6</v>
      </c>
      <c r="AD39" s="132" t="str">
        <f>IF(B39&lt;&gt;"",100,"")</f>
        <v/>
      </c>
      <c r="AE39" s="132" t="str">
        <f>IF(B39&lt;&gt;"",0,"")</f>
        <v/>
      </c>
      <c r="AF39" s="132" t="str">
        <f>IF(B39&lt;&gt;"",0,"")</f>
        <v/>
      </c>
      <c r="AG39" s="132" t="s">
        <v>6</v>
      </c>
      <c r="AH39" s="132" t="s">
        <v>6</v>
      </c>
      <c r="AI39" s="132" t="s">
        <v>6</v>
      </c>
      <c r="AJ39" s="284" t="str">
        <f t="shared" si="12"/>
        <v/>
      </c>
      <c r="AK39" s="137" t="str">
        <f t="shared" si="7"/>
        <v/>
      </c>
    </row>
    <row r="40" spans="1:37" s="128" customFormat="1" x14ac:dyDescent="0.25">
      <c r="A40" s="128">
        <v>3</v>
      </c>
      <c r="B40" s="134"/>
      <c r="C40" s="134"/>
      <c r="D40" s="134"/>
      <c r="E40" s="134"/>
      <c r="F40" s="134"/>
      <c r="G40" s="134"/>
      <c r="H40" s="135"/>
      <c r="I40" s="134" t="s">
        <v>37</v>
      </c>
      <c r="J40" s="132" t="s">
        <v>37</v>
      </c>
      <c r="K40" s="132" t="str">
        <f t="shared" si="13"/>
        <v/>
      </c>
      <c r="L40" s="134" t="str">
        <f t="shared" si="0"/>
        <v/>
      </c>
      <c r="M40" s="135" t="str">
        <f t="shared" si="14"/>
        <v/>
      </c>
      <c r="N40" s="134" t="str">
        <f t="shared" si="9"/>
        <v/>
      </c>
      <c r="O40" s="132" t="str">
        <f t="shared" si="15"/>
        <v/>
      </c>
      <c r="P40" s="134" t="str">
        <f t="shared" si="1"/>
        <v/>
      </c>
      <c r="Q40" s="134" t="str">
        <f t="shared" si="2"/>
        <v/>
      </c>
      <c r="R40" s="132"/>
      <c r="S40" s="134" t="str">
        <f t="shared" si="3"/>
        <v/>
      </c>
      <c r="T40" s="134" t="str">
        <f t="shared" si="4"/>
        <v/>
      </c>
      <c r="U40" s="132" t="str">
        <f t="shared" si="5"/>
        <v/>
      </c>
      <c r="V40" s="225" t="str">
        <f t="shared" si="6"/>
        <v/>
      </c>
      <c r="W40" s="132"/>
      <c r="X40" s="225" t="str">
        <f t="shared" si="16"/>
        <v/>
      </c>
      <c r="Y40" s="277" t="str">
        <f t="shared" si="11"/>
        <v/>
      </c>
      <c r="Z40" s="132"/>
      <c r="AA40" s="132"/>
      <c r="AB40" s="132"/>
      <c r="AC40" s="132"/>
      <c r="AD40" s="132" t="str">
        <f t="shared" ref="AD40:AD103" si="17">IF(B40&lt;&gt;"",100,"")</f>
        <v/>
      </c>
      <c r="AE40" s="132" t="str">
        <f t="shared" ref="AE40:AE103" si="18">IF(B40&lt;&gt;"",0,"")</f>
        <v/>
      </c>
      <c r="AF40" s="132" t="str">
        <f t="shared" ref="AF40:AF103" si="19">IF(B40&lt;&gt;"",0,"")</f>
        <v/>
      </c>
      <c r="AG40" s="132"/>
      <c r="AH40" s="132"/>
      <c r="AI40" s="132"/>
      <c r="AJ40" s="284" t="str">
        <f t="shared" si="12"/>
        <v/>
      </c>
      <c r="AK40" s="137" t="str">
        <f t="shared" si="7"/>
        <v/>
      </c>
    </row>
    <row r="41" spans="1:37" s="128" customFormat="1" x14ac:dyDescent="0.25">
      <c r="A41" s="128">
        <v>4</v>
      </c>
      <c r="B41" s="134"/>
      <c r="C41" s="134"/>
      <c r="D41" s="134"/>
      <c r="E41" s="134"/>
      <c r="F41" s="134"/>
      <c r="G41" s="134"/>
      <c r="H41" s="135"/>
      <c r="I41" s="134" t="s">
        <v>37</v>
      </c>
      <c r="J41" s="132" t="s">
        <v>37</v>
      </c>
      <c r="K41" s="132" t="str">
        <f>IF(OR(L41="AN-Finanz., gesetzliche uvA",L41="AG-Finanz., gesetzliche uvA"),"Eingabe erforderlich","")</f>
        <v/>
      </c>
      <c r="L41" s="134" t="str">
        <f t="shared" si="0"/>
        <v/>
      </c>
      <c r="M41" s="135" t="str">
        <f t="shared" si="14"/>
        <v/>
      </c>
      <c r="N41" s="134" t="str">
        <f t="shared" si="9"/>
        <v/>
      </c>
      <c r="O41" s="132" t="str">
        <f t="shared" si="15"/>
        <v/>
      </c>
      <c r="P41" s="134" t="str">
        <f t="shared" si="1"/>
        <v/>
      </c>
      <c r="Q41" s="134" t="str">
        <f t="shared" si="2"/>
        <v/>
      </c>
      <c r="R41" s="132"/>
      <c r="S41" s="134" t="str">
        <f t="shared" si="3"/>
        <v/>
      </c>
      <c r="T41" s="134" t="str">
        <f t="shared" si="4"/>
        <v/>
      </c>
      <c r="U41" s="132" t="str">
        <f t="shared" si="5"/>
        <v/>
      </c>
      <c r="V41" s="225" t="str">
        <f t="shared" si="6"/>
        <v/>
      </c>
      <c r="W41" s="132"/>
      <c r="X41" s="225" t="str">
        <f t="shared" si="16"/>
        <v/>
      </c>
      <c r="Y41" s="277" t="str">
        <f t="shared" si="11"/>
        <v/>
      </c>
      <c r="Z41" s="132"/>
      <c r="AA41" s="132"/>
      <c r="AB41" s="132"/>
      <c r="AC41" s="132"/>
      <c r="AD41" s="132" t="str">
        <f t="shared" si="17"/>
        <v/>
      </c>
      <c r="AE41" s="132" t="str">
        <f t="shared" si="18"/>
        <v/>
      </c>
      <c r="AF41" s="132" t="str">
        <f t="shared" si="19"/>
        <v/>
      </c>
      <c r="AG41" s="132"/>
      <c r="AH41" s="132"/>
      <c r="AI41" s="132"/>
      <c r="AJ41" s="284" t="str">
        <f t="shared" si="12"/>
        <v/>
      </c>
      <c r="AK41" s="137" t="str">
        <f t="shared" si="7"/>
        <v/>
      </c>
    </row>
    <row r="42" spans="1:37" s="128" customFormat="1" x14ac:dyDescent="0.25">
      <c r="A42" s="128">
        <v>5</v>
      </c>
      <c r="B42" s="134"/>
      <c r="C42" s="134"/>
      <c r="D42" s="134"/>
      <c r="E42" s="134"/>
      <c r="F42" s="134"/>
      <c r="G42" s="134"/>
      <c r="H42" s="135"/>
      <c r="I42" s="134" t="s">
        <v>37</v>
      </c>
      <c r="J42" s="132" t="s">
        <v>37</v>
      </c>
      <c r="K42" s="132" t="str">
        <f t="shared" ref="K42:K105" si="20">IF(OR(L42="AN-Finanz., gesetzliche uvA",L42="AG-Finanz., gesetzliche uvA"),"Eingabe erforderlich","")</f>
        <v/>
      </c>
      <c r="L42" s="134" t="str">
        <f t="shared" si="0"/>
        <v/>
      </c>
      <c r="M42" s="135" t="str">
        <f t="shared" si="14"/>
        <v/>
      </c>
      <c r="N42" s="134" t="str">
        <f t="shared" si="9"/>
        <v/>
      </c>
      <c r="O42" s="132" t="str">
        <f t="shared" si="15"/>
        <v/>
      </c>
      <c r="P42" s="134" t="str">
        <f t="shared" si="1"/>
        <v/>
      </c>
      <c r="Q42" s="134" t="str">
        <f t="shared" si="2"/>
        <v/>
      </c>
      <c r="R42" s="132"/>
      <c r="S42" s="134" t="str">
        <f t="shared" si="3"/>
        <v/>
      </c>
      <c r="T42" s="134" t="str">
        <f t="shared" si="4"/>
        <v/>
      </c>
      <c r="U42" s="132" t="str">
        <f t="shared" si="5"/>
        <v/>
      </c>
      <c r="V42" s="225" t="str">
        <f t="shared" si="6"/>
        <v/>
      </c>
      <c r="W42" s="132"/>
      <c r="X42" s="225" t="str">
        <f t="shared" si="16"/>
        <v/>
      </c>
      <c r="Y42" s="277" t="str">
        <f t="shared" si="11"/>
        <v/>
      </c>
      <c r="Z42" s="132"/>
      <c r="AA42" s="132"/>
      <c r="AB42" s="132"/>
      <c r="AC42" s="132"/>
      <c r="AD42" s="132" t="str">
        <f t="shared" si="17"/>
        <v/>
      </c>
      <c r="AE42" s="132" t="str">
        <f t="shared" si="18"/>
        <v/>
      </c>
      <c r="AF42" s="132" t="str">
        <f t="shared" si="19"/>
        <v/>
      </c>
      <c r="AG42" s="132"/>
      <c r="AH42" s="132"/>
      <c r="AI42" s="132"/>
      <c r="AJ42" s="284" t="str">
        <f t="shared" si="12"/>
        <v/>
      </c>
      <c r="AK42" s="137" t="str">
        <f t="shared" si="7"/>
        <v/>
      </c>
    </row>
    <row r="43" spans="1:37" s="128" customFormat="1" x14ac:dyDescent="0.25">
      <c r="A43" s="128">
        <v>6</v>
      </c>
      <c r="B43" s="134"/>
      <c r="C43" s="134"/>
      <c r="D43" s="134"/>
      <c r="E43" s="134"/>
      <c r="F43" s="134"/>
      <c r="G43" s="134"/>
      <c r="H43" s="135"/>
      <c r="I43" s="134" t="s">
        <v>37</v>
      </c>
      <c r="J43" s="132" t="s">
        <v>37</v>
      </c>
      <c r="K43" s="132" t="str">
        <f t="shared" si="20"/>
        <v/>
      </c>
      <c r="L43" s="134" t="str">
        <f t="shared" ref="L43:L49" si="21">IF(B43&lt;&gt;"",$F$20,"")</f>
        <v/>
      </c>
      <c r="M43" s="135" t="str">
        <f t="shared" ref="M43:M49" si="22">IF(B43&lt;&gt;"",IF($F$23&lt;&gt;"",$F$23,""),"")</f>
        <v/>
      </c>
      <c r="N43" s="134" t="str">
        <f t="shared" si="9"/>
        <v/>
      </c>
      <c r="O43" s="132" t="str">
        <f t="shared" ref="O43:O106" si="23">IF(B43&lt;&gt;"",$F$26,"")</f>
        <v/>
      </c>
      <c r="P43" s="134" t="str">
        <f t="shared" si="1"/>
        <v/>
      </c>
      <c r="Q43" s="134" t="str">
        <f t="shared" si="2"/>
        <v/>
      </c>
      <c r="R43" s="132"/>
      <c r="S43" s="134" t="str">
        <f t="shared" si="3"/>
        <v/>
      </c>
      <c r="T43" s="134" t="str">
        <f t="shared" si="4"/>
        <v/>
      </c>
      <c r="U43" s="132" t="str">
        <f t="shared" si="5"/>
        <v/>
      </c>
      <c r="V43" s="225" t="str">
        <f t="shared" si="6"/>
        <v/>
      </c>
      <c r="W43" s="132"/>
      <c r="X43" s="225" t="str">
        <f t="shared" si="16"/>
        <v/>
      </c>
      <c r="Y43" s="277" t="str">
        <f t="shared" si="11"/>
        <v/>
      </c>
      <c r="Z43" s="225"/>
      <c r="AA43" s="132"/>
      <c r="AB43" s="132"/>
      <c r="AC43" s="132"/>
      <c r="AD43" s="132" t="str">
        <f t="shared" si="17"/>
        <v/>
      </c>
      <c r="AE43" s="132" t="str">
        <f t="shared" si="18"/>
        <v/>
      </c>
      <c r="AF43" s="132" t="str">
        <f t="shared" si="19"/>
        <v/>
      </c>
      <c r="AG43" s="132"/>
      <c r="AH43" s="132"/>
      <c r="AI43" s="132"/>
      <c r="AJ43" s="284" t="str">
        <f t="shared" si="12"/>
        <v/>
      </c>
      <c r="AK43" s="137" t="str">
        <f t="shared" si="7"/>
        <v/>
      </c>
    </row>
    <row r="44" spans="1:37" s="128" customFormat="1" x14ac:dyDescent="0.25">
      <c r="A44" s="128">
        <v>7</v>
      </c>
      <c r="B44" s="134"/>
      <c r="C44" s="134"/>
      <c r="D44" s="134"/>
      <c r="E44" s="134"/>
      <c r="F44" s="134"/>
      <c r="G44" s="134"/>
      <c r="H44" s="135"/>
      <c r="I44" s="134" t="s">
        <v>37</v>
      </c>
      <c r="J44" s="132" t="s">
        <v>37</v>
      </c>
      <c r="K44" s="132" t="str">
        <f t="shared" si="20"/>
        <v/>
      </c>
      <c r="L44" s="134" t="str">
        <f t="shared" si="21"/>
        <v/>
      </c>
      <c r="M44" s="135" t="str">
        <f t="shared" si="22"/>
        <v/>
      </c>
      <c r="N44" s="134" t="str">
        <f t="shared" si="9"/>
        <v/>
      </c>
      <c r="O44" s="132" t="str">
        <f t="shared" si="23"/>
        <v/>
      </c>
      <c r="P44" s="134" t="str">
        <f t="shared" si="1"/>
        <v/>
      </c>
      <c r="Q44" s="134" t="str">
        <f t="shared" si="2"/>
        <v/>
      </c>
      <c r="R44" s="132"/>
      <c r="S44" s="134" t="str">
        <f t="shared" si="3"/>
        <v/>
      </c>
      <c r="T44" s="134" t="str">
        <f t="shared" si="4"/>
        <v/>
      </c>
      <c r="U44" s="132" t="str">
        <f t="shared" si="5"/>
        <v/>
      </c>
      <c r="V44" s="225" t="str">
        <f t="shared" si="6"/>
        <v/>
      </c>
      <c r="W44" s="132"/>
      <c r="X44" s="225" t="str">
        <f t="shared" si="16"/>
        <v/>
      </c>
      <c r="Y44" s="277" t="str">
        <f t="shared" si="11"/>
        <v/>
      </c>
      <c r="Z44" s="225"/>
      <c r="AA44" s="225"/>
      <c r="AB44" s="225"/>
      <c r="AC44" s="225"/>
      <c r="AD44" s="132" t="str">
        <f t="shared" si="17"/>
        <v/>
      </c>
      <c r="AE44" s="132" t="str">
        <f t="shared" si="18"/>
        <v/>
      </c>
      <c r="AF44" s="132" t="str">
        <f t="shared" si="19"/>
        <v/>
      </c>
      <c r="AG44" s="225"/>
      <c r="AH44" s="225"/>
      <c r="AI44" s="225"/>
      <c r="AJ44" s="284" t="str">
        <f t="shared" si="12"/>
        <v/>
      </c>
      <c r="AK44" s="137" t="str">
        <f t="shared" si="7"/>
        <v/>
      </c>
    </row>
    <row r="45" spans="1:37" s="128" customFormat="1" x14ac:dyDescent="0.25">
      <c r="A45" s="128">
        <v>8</v>
      </c>
      <c r="B45" s="134"/>
      <c r="C45" s="134"/>
      <c r="D45" s="134"/>
      <c r="E45" s="134"/>
      <c r="F45" s="134"/>
      <c r="G45" s="134"/>
      <c r="H45" s="135"/>
      <c r="I45" s="134" t="s">
        <v>37</v>
      </c>
      <c r="J45" s="132" t="s">
        <v>37</v>
      </c>
      <c r="K45" s="132" t="str">
        <f t="shared" si="20"/>
        <v/>
      </c>
      <c r="L45" s="134" t="str">
        <f t="shared" si="21"/>
        <v/>
      </c>
      <c r="M45" s="135" t="str">
        <f t="shared" si="22"/>
        <v/>
      </c>
      <c r="N45" s="134" t="str">
        <f t="shared" si="9"/>
        <v/>
      </c>
      <c r="O45" s="132" t="str">
        <f t="shared" si="23"/>
        <v/>
      </c>
      <c r="P45" s="134" t="str">
        <f t="shared" si="1"/>
        <v/>
      </c>
      <c r="Q45" s="134" t="str">
        <f t="shared" si="2"/>
        <v/>
      </c>
      <c r="R45" s="132"/>
      <c r="S45" s="134" t="str">
        <f t="shared" si="3"/>
        <v/>
      </c>
      <c r="T45" s="134" t="str">
        <f t="shared" si="4"/>
        <v/>
      </c>
      <c r="U45" s="132" t="str">
        <f t="shared" si="5"/>
        <v/>
      </c>
      <c r="V45" s="225" t="str">
        <f t="shared" si="6"/>
        <v/>
      </c>
      <c r="W45" s="132"/>
      <c r="X45" s="225" t="str">
        <f t="shared" si="16"/>
        <v/>
      </c>
      <c r="Y45" s="277" t="str">
        <f t="shared" si="11"/>
        <v/>
      </c>
      <c r="Z45" s="225"/>
      <c r="AA45" s="225"/>
      <c r="AB45" s="225"/>
      <c r="AC45" s="225"/>
      <c r="AD45" s="132" t="str">
        <f t="shared" si="17"/>
        <v/>
      </c>
      <c r="AE45" s="132" t="str">
        <f t="shared" si="18"/>
        <v/>
      </c>
      <c r="AF45" s="132" t="str">
        <f t="shared" si="19"/>
        <v/>
      </c>
      <c r="AG45" s="225"/>
      <c r="AH45" s="225"/>
      <c r="AI45" s="225"/>
      <c r="AJ45" s="284" t="str">
        <f t="shared" si="12"/>
        <v/>
      </c>
      <c r="AK45" s="137" t="str">
        <f t="shared" si="7"/>
        <v/>
      </c>
    </row>
    <row r="46" spans="1:37" s="128" customFormat="1" x14ac:dyDescent="0.25">
      <c r="A46" s="128">
        <v>9</v>
      </c>
      <c r="B46" s="134"/>
      <c r="C46" s="134"/>
      <c r="D46" s="134"/>
      <c r="E46" s="134"/>
      <c r="F46" s="134"/>
      <c r="G46" s="134"/>
      <c r="H46" s="135"/>
      <c r="I46" s="134" t="s">
        <v>37</v>
      </c>
      <c r="J46" s="132" t="s">
        <v>37</v>
      </c>
      <c r="K46" s="132" t="str">
        <f t="shared" si="20"/>
        <v/>
      </c>
      <c r="L46" s="134" t="str">
        <f t="shared" si="21"/>
        <v/>
      </c>
      <c r="M46" s="135" t="str">
        <f t="shared" si="22"/>
        <v/>
      </c>
      <c r="N46" s="134" t="str">
        <f t="shared" si="9"/>
        <v/>
      </c>
      <c r="O46" s="132" t="str">
        <f t="shared" si="23"/>
        <v/>
      </c>
      <c r="P46" s="134" t="str">
        <f t="shared" si="1"/>
        <v/>
      </c>
      <c r="Q46" s="134" t="str">
        <f t="shared" si="2"/>
        <v/>
      </c>
      <c r="R46" s="132"/>
      <c r="S46" s="134" t="str">
        <f t="shared" si="3"/>
        <v/>
      </c>
      <c r="T46" s="134" t="str">
        <f t="shared" si="4"/>
        <v/>
      </c>
      <c r="U46" s="132" t="str">
        <f t="shared" si="5"/>
        <v/>
      </c>
      <c r="V46" s="225" t="str">
        <f t="shared" si="6"/>
        <v/>
      </c>
      <c r="W46" s="132"/>
      <c r="X46" s="225" t="str">
        <f t="shared" si="16"/>
        <v/>
      </c>
      <c r="Y46" s="277" t="str">
        <f t="shared" si="11"/>
        <v/>
      </c>
      <c r="Z46" s="225"/>
      <c r="AA46" s="225"/>
      <c r="AB46" s="225"/>
      <c r="AC46" s="225"/>
      <c r="AD46" s="132" t="str">
        <f t="shared" si="17"/>
        <v/>
      </c>
      <c r="AE46" s="132" t="str">
        <f t="shared" si="18"/>
        <v/>
      </c>
      <c r="AF46" s="132" t="str">
        <f t="shared" si="19"/>
        <v/>
      </c>
      <c r="AG46" s="225"/>
      <c r="AH46" s="225"/>
      <c r="AI46" s="225"/>
      <c r="AJ46" s="284" t="str">
        <f t="shared" si="12"/>
        <v/>
      </c>
      <c r="AK46" s="137" t="str">
        <f t="shared" si="7"/>
        <v/>
      </c>
    </row>
    <row r="47" spans="1:37" s="128" customFormat="1" x14ac:dyDescent="0.25">
      <c r="A47" s="128">
        <v>10</v>
      </c>
      <c r="B47" s="134"/>
      <c r="C47" s="134"/>
      <c r="D47" s="134"/>
      <c r="E47" s="134"/>
      <c r="F47" s="134"/>
      <c r="G47" s="134"/>
      <c r="H47" s="135"/>
      <c r="I47" s="134" t="s">
        <v>37</v>
      </c>
      <c r="J47" s="132" t="s">
        <v>37</v>
      </c>
      <c r="K47" s="132" t="str">
        <f t="shared" si="20"/>
        <v/>
      </c>
      <c r="L47" s="134" t="str">
        <f t="shared" si="21"/>
        <v/>
      </c>
      <c r="M47" s="135" t="str">
        <f t="shared" si="22"/>
        <v/>
      </c>
      <c r="N47" s="134" t="str">
        <f t="shared" si="9"/>
        <v/>
      </c>
      <c r="O47" s="132" t="str">
        <f t="shared" si="23"/>
        <v/>
      </c>
      <c r="P47" s="134" t="str">
        <f t="shared" si="1"/>
        <v/>
      </c>
      <c r="Q47" s="134" t="str">
        <f t="shared" si="2"/>
        <v/>
      </c>
      <c r="R47" s="132"/>
      <c r="S47" s="134" t="str">
        <f t="shared" si="3"/>
        <v/>
      </c>
      <c r="T47" s="134" t="str">
        <f t="shared" si="4"/>
        <v/>
      </c>
      <c r="U47" s="132" t="str">
        <f t="shared" si="5"/>
        <v/>
      </c>
      <c r="V47" s="225" t="str">
        <f t="shared" si="6"/>
        <v/>
      </c>
      <c r="W47" s="132"/>
      <c r="X47" s="225" t="str">
        <f t="shared" si="16"/>
        <v/>
      </c>
      <c r="Y47" s="277" t="str">
        <f t="shared" si="11"/>
        <v/>
      </c>
      <c r="Z47" s="225"/>
      <c r="AA47" s="225"/>
      <c r="AB47" s="225"/>
      <c r="AC47" s="225"/>
      <c r="AD47" s="132" t="str">
        <f t="shared" si="17"/>
        <v/>
      </c>
      <c r="AE47" s="132" t="str">
        <f t="shared" si="18"/>
        <v/>
      </c>
      <c r="AF47" s="132" t="str">
        <f t="shared" si="19"/>
        <v/>
      </c>
      <c r="AG47" s="225"/>
      <c r="AH47" s="225"/>
      <c r="AI47" s="225"/>
      <c r="AJ47" s="284" t="str">
        <f t="shared" si="12"/>
        <v/>
      </c>
      <c r="AK47" s="137" t="str">
        <f t="shared" si="7"/>
        <v/>
      </c>
    </row>
    <row r="48" spans="1:37" s="128" customFormat="1" x14ac:dyDescent="0.25">
      <c r="A48" s="128">
        <v>11</v>
      </c>
      <c r="B48" s="134"/>
      <c r="C48" s="134"/>
      <c r="D48" s="134"/>
      <c r="E48" s="134"/>
      <c r="F48" s="134"/>
      <c r="G48" s="134"/>
      <c r="H48" s="135"/>
      <c r="I48" s="134" t="s">
        <v>37</v>
      </c>
      <c r="J48" s="132" t="s">
        <v>37</v>
      </c>
      <c r="K48" s="132" t="str">
        <f t="shared" si="20"/>
        <v/>
      </c>
      <c r="L48" s="134" t="str">
        <f t="shared" si="21"/>
        <v/>
      </c>
      <c r="M48" s="135" t="str">
        <f t="shared" si="22"/>
        <v/>
      </c>
      <c r="N48" s="134" t="str">
        <f t="shared" si="9"/>
        <v/>
      </c>
      <c r="O48" s="132" t="str">
        <f t="shared" si="23"/>
        <v/>
      </c>
      <c r="P48" s="134" t="str">
        <f t="shared" si="1"/>
        <v/>
      </c>
      <c r="Q48" s="134" t="str">
        <f t="shared" si="2"/>
        <v/>
      </c>
      <c r="R48" s="132"/>
      <c r="S48" s="134" t="str">
        <f t="shared" si="3"/>
        <v/>
      </c>
      <c r="T48" s="134" t="str">
        <f t="shared" si="4"/>
        <v/>
      </c>
      <c r="U48" s="132" t="str">
        <f t="shared" si="5"/>
        <v/>
      </c>
      <c r="V48" s="225" t="str">
        <f t="shared" si="6"/>
        <v/>
      </c>
      <c r="W48" s="132"/>
      <c r="X48" s="225" t="str">
        <f t="shared" si="16"/>
        <v/>
      </c>
      <c r="Y48" s="277" t="str">
        <f t="shared" si="11"/>
        <v/>
      </c>
      <c r="Z48" s="225"/>
      <c r="AA48" s="225"/>
      <c r="AB48" s="225"/>
      <c r="AC48" s="225"/>
      <c r="AD48" s="132" t="str">
        <f t="shared" si="17"/>
        <v/>
      </c>
      <c r="AE48" s="132" t="str">
        <f t="shared" si="18"/>
        <v/>
      </c>
      <c r="AF48" s="132" t="str">
        <f t="shared" si="19"/>
        <v/>
      </c>
      <c r="AG48" s="225"/>
      <c r="AH48" s="225"/>
      <c r="AI48" s="225"/>
      <c r="AJ48" s="284" t="str">
        <f t="shared" si="12"/>
        <v/>
      </c>
      <c r="AK48" s="137" t="str">
        <f t="shared" si="7"/>
        <v/>
      </c>
    </row>
    <row r="49" spans="1:37" s="128" customFormat="1" x14ac:dyDescent="0.25">
      <c r="A49" s="128">
        <v>12</v>
      </c>
      <c r="B49" s="134"/>
      <c r="C49" s="134"/>
      <c r="D49" s="134"/>
      <c r="E49" s="134"/>
      <c r="F49" s="134"/>
      <c r="G49" s="134"/>
      <c r="H49" s="135"/>
      <c r="I49" s="134" t="s">
        <v>37</v>
      </c>
      <c r="J49" s="132" t="s">
        <v>37</v>
      </c>
      <c r="K49" s="132" t="str">
        <f t="shared" si="20"/>
        <v/>
      </c>
      <c r="L49" s="134" t="str">
        <f t="shared" si="21"/>
        <v/>
      </c>
      <c r="M49" s="135" t="str">
        <f t="shared" si="22"/>
        <v/>
      </c>
      <c r="N49" s="134" t="str">
        <f t="shared" si="9"/>
        <v/>
      </c>
      <c r="O49" s="132" t="str">
        <f t="shared" si="23"/>
        <v/>
      </c>
      <c r="P49" s="134" t="str">
        <f t="shared" si="1"/>
        <v/>
      </c>
      <c r="Q49" s="134" t="str">
        <f t="shared" si="2"/>
        <v/>
      </c>
      <c r="R49" s="132"/>
      <c r="S49" s="134" t="str">
        <f t="shared" si="3"/>
        <v/>
      </c>
      <c r="T49" s="134" t="str">
        <f t="shared" si="4"/>
        <v/>
      </c>
      <c r="U49" s="132" t="str">
        <f t="shared" si="5"/>
        <v/>
      </c>
      <c r="V49" s="225" t="str">
        <f t="shared" si="6"/>
        <v/>
      </c>
      <c r="W49" s="132"/>
      <c r="X49" s="225" t="str">
        <f t="shared" si="16"/>
        <v/>
      </c>
      <c r="Y49" s="277" t="str">
        <f t="shared" si="11"/>
        <v/>
      </c>
      <c r="Z49" s="225"/>
      <c r="AA49" s="225"/>
      <c r="AB49" s="225"/>
      <c r="AC49" s="225"/>
      <c r="AD49" s="132" t="str">
        <f t="shared" si="17"/>
        <v/>
      </c>
      <c r="AE49" s="132" t="str">
        <f t="shared" si="18"/>
        <v/>
      </c>
      <c r="AF49" s="132" t="str">
        <f t="shared" si="19"/>
        <v/>
      </c>
      <c r="AG49" s="225"/>
      <c r="AH49" s="225"/>
      <c r="AI49" s="225"/>
      <c r="AJ49" s="284" t="str">
        <f t="shared" si="12"/>
        <v/>
      </c>
      <c r="AK49" s="137" t="str">
        <f t="shared" si="7"/>
        <v/>
      </c>
    </row>
    <row r="50" spans="1:37" s="128" customFormat="1" x14ac:dyDescent="0.25">
      <c r="A50" s="128">
        <v>13</v>
      </c>
      <c r="B50" s="134"/>
      <c r="C50" s="134"/>
      <c r="D50" s="134"/>
      <c r="E50" s="134"/>
      <c r="F50" s="134"/>
      <c r="G50" s="134"/>
      <c r="H50" s="135"/>
      <c r="I50" s="134" t="s">
        <v>37</v>
      </c>
      <c r="J50" s="132" t="s">
        <v>37</v>
      </c>
      <c r="K50" s="132" t="str">
        <f t="shared" si="20"/>
        <v/>
      </c>
      <c r="L50" s="134" t="str">
        <f t="shared" ref="L50:L113" si="24">IF(B50&lt;&gt;"",$F$20,"")</f>
        <v/>
      </c>
      <c r="M50" s="135" t="str">
        <f t="shared" ref="M50:M113" si="25">IF(B50&lt;&gt;"",IF($F$23&lt;&gt;"",$F$23,""),"")</f>
        <v/>
      </c>
      <c r="N50" s="134" t="str">
        <f t="shared" si="9"/>
        <v/>
      </c>
      <c r="O50" s="132" t="str">
        <f t="shared" si="23"/>
        <v/>
      </c>
      <c r="P50" s="134" t="str">
        <f t="shared" si="1"/>
        <v/>
      </c>
      <c r="Q50" s="134" t="str">
        <f t="shared" si="2"/>
        <v/>
      </c>
      <c r="R50" s="132"/>
      <c r="S50" s="134" t="str">
        <f t="shared" si="3"/>
        <v/>
      </c>
      <c r="T50" s="134" t="str">
        <f t="shared" si="4"/>
        <v/>
      </c>
      <c r="U50" s="132" t="str">
        <f t="shared" si="5"/>
        <v/>
      </c>
      <c r="V50" s="225" t="str">
        <f t="shared" si="6"/>
        <v/>
      </c>
      <c r="W50" s="132"/>
      <c r="X50" s="225" t="str">
        <f t="shared" si="16"/>
        <v/>
      </c>
      <c r="Y50" s="277" t="str">
        <f t="shared" si="11"/>
        <v/>
      </c>
      <c r="Z50" s="225"/>
      <c r="AA50" s="225"/>
      <c r="AB50" s="225"/>
      <c r="AC50" s="225"/>
      <c r="AD50" s="132" t="str">
        <f t="shared" si="17"/>
        <v/>
      </c>
      <c r="AE50" s="132" t="str">
        <f t="shared" si="18"/>
        <v/>
      </c>
      <c r="AF50" s="132" t="str">
        <f t="shared" si="19"/>
        <v/>
      </c>
      <c r="AG50" s="225"/>
      <c r="AH50" s="225"/>
      <c r="AI50" s="225"/>
      <c r="AJ50" s="284" t="str">
        <f t="shared" si="12"/>
        <v/>
      </c>
      <c r="AK50" s="281"/>
    </row>
    <row r="51" spans="1:37" s="128" customFormat="1" x14ac:dyDescent="0.25">
      <c r="A51" s="128">
        <v>14</v>
      </c>
      <c r="B51" s="134"/>
      <c r="C51" s="134"/>
      <c r="D51" s="134"/>
      <c r="E51" s="134"/>
      <c r="F51" s="134"/>
      <c r="G51" s="134"/>
      <c r="H51" s="135"/>
      <c r="I51" s="134" t="s">
        <v>37</v>
      </c>
      <c r="J51" s="132" t="s">
        <v>37</v>
      </c>
      <c r="K51" s="132" t="str">
        <f t="shared" si="20"/>
        <v/>
      </c>
      <c r="L51" s="134" t="str">
        <f t="shared" si="24"/>
        <v/>
      </c>
      <c r="M51" s="135" t="str">
        <f t="shared" si="25"/>
        <v/>
      </c>
      <c r="N51" s="134" t="str">
        <f t="shared" si="9"/>
        <v/>
      </c>
      <c r="O51" s="132" t="str">
        <f t="shared" si="23"/>
        <v/>
      </c>
      <c r="P51" s="134" t="str">
        <f t="shared" si="1"/>
        <v/>
      </c>
      <c r="Q51" s="134" t="str">
        <f t="shared" si="2"/>
        <v/>
      </c>
      <c r="R51" s="132"/>
      <c r="S51" s="134" t="str">
        <f t="shared" si="3"/>
        <v/>
      </c>
      <c r="T51" s="134" t="str">
        <f t="shared" si="4"/>
        <v/>
      </c>
      <c r="U51" s="132" t="str">
        <f t="shared" si="5"/>
        <v/>
      </c>
      <c r="V51" s="225" t="str">
        <f t="shared" si="6"/>
        <v/>
      </c>
      <c r="W51" s="132"/>
      <c r="X51" s="225" t="str">
        <f t="shared" si="16"/>
        <v/>
      </c>
      <c r="Y51" s="277" t="str">
        <f t="shared" si="11"/>
        <v/>
      </c>
      <c r="Z51" s="225"/>
      <c r="AA51" s="225"/>
      <c r="AB51" s="225"/>
      <c r="AC51" s="225"/>
      <c r="AD51" s="132" t="str">
        <f t="shared" si="17"/>
        <v/>
      </c>
      <c r="AE51" s="132" t="str">
        <f t="shared" si="18"/>
        <v/>
      </c>
      <c r="AF51" s="132" t="str">
        <f t="shared" si="19"/>
        <v/>
      </c>
      <c r="AG51" s="225"/>
      <c r="AH51" s="225"/>
      <c r="AI51" s="225"/>
      <c r="AJ51" s="284" t="str">
        <f t="shared" si="12"/>
        <v/>
      </c>
      <c r="AK51" s="281"/>
    </row>
    <row r="52" spans="1:37" s="128" customFormat="1" x14ac:dyDescent="0.25">
      <c r="A52" s="128">
        <v>15</v>
      </c>
      <c r="B52" s="134"/>
      <c r="C52" s="134"/>
      <c r="D52" s="134"/>
      <c r="E52" s="134"/>
      <c r="F52" s="134"/>
      <c r="G52" s="134"/>
      <c r="H52" s="135"/>
      <c r="I52" s="134" t="s">
        <v>37</v>
      </c>
      <c r="J52" s="132" t="s">
        <v>37</v>
      </c>
      <c r="K52" s="132" t="str">
        <f t="shared" si="20"/>
        <v/>
      </c>
      <c r="L52" s="134" t="str">
        <f t="shared" si="24"/>
        <v/>
      </c>
      <c r="M52" s="135" t="str">
        <f t="shared" si="25"/>
        <v/>
      </c>
      <c r="N52" s="134" t="str">
        <f t="shared" si="9"/>
        <v/>
      </c>
      <c r="O52" s="132" t="str">
        <f t="shared" si="23"/>
        <v/>
      </c>
      <c r="P52" s="134" t="str">
        <f t="shared" si="1"/>
        <v/>
      </c>
      <c r="Q52" s="134" t="str">
        <f t="shared" si="2"/>
        <v/>
      </c>
      <c r="R52" s="132"/>
      <c r="S52" s="134" t="str">
        <f t="shared" si="3"/>
        <v/>
      </c>
      <c r="T52" s="134" t="str">
        <f t="shared" si="4"/>
        <v/>
      </c>
      <c r="U52" s="132" t="str">
        <f t="shared" si="5"/>
        <v/>
      </c>
      <c r="V52" s="225" t="str">
        <f t="shared" si="6"/>
        <v/>
      </c>
      <c r="W52" s="132"/>
      <c r="X52" s="225" t="str">
        <f t="shared" si="16"/>
        <v/>
      </c>
      <c r="Y52" s="277" t="str">
        <f t="shared" si="11"/>
        <v/>
      </c>
      <c r="Z52" s="225"/>
      <c r="AA52" s="225"/>
      <c r="AB52" s="225"/>
      <c r="AC52" s="225"/>
      <c r="AD52" s="132" t="str">
        <f t="shared" si="17"/>
        <v/>
      </c>
      <c r="AE52" s="132" t="str">
        <f t="shared" si="18"/>
        <v/>
      </c>
      <c r="AF52" s="132" t="str">
        <f t="shared" si="19"/>
        <v/>
      </c>
      <c r="AG52" s="225"/>
      <c r="AH52" s="225"/>
      <c r="AI52" s="225"/>
      <c r="AJ52" s="284" t="str">
        <f t="shared" si="12"/>
        <v/>
      </c>
      <c r="AK52" s="281"/>
    </row>
    <row r="53" spans="1:37" s="128" customFormat="1" x14ac:dyDescent="0.25">
      <c r="A53" s="128">
        <v>16</v>
      </c>
      <c r="B53" s="134"/>
      <c r="C53" s="134"/>
      <c r="D53" s="134"/>
      <c r="E53" s="134"/>
      <c r="F53" s="134"/>
      <c r="G53" s="134"/>
      <c r="H53" s="135"/>
      <c r="I53" s="134" t="s">
        <v>37</v>
      </c>
      <c r="J53" s="132" t="s">
        <v>37</v>
      </c>
      <c r="K53" s="132" t="str">
        <f t="shared" si="20"/>
        <v/>
      </c>
      <c r="L53" s="134" t="str">
        <f t="shared" si="24"/>
        <v/>
      </c>
      <c r="M53" s="135" t="str">
        <f t="shared" si="25"/>
        <v/>
      </c>
      <c r="N53" s="134" t="str">
        <f t="shared" si="9"/>
        <v/>
      </c>
      <c r="O53" s="132" t="str">
        <f t="shared" si="23"/>
        <v/>
      </c>
      <c r="P53" s="134" t="str">
        <f t="shared" si="1"/>
        <v/>
      </c>
      <c r="Q53" s="134" t="str">
        <f t="shared" si="2"/>
        <v/>
      </c>
      <c r="R53" s="132"/>
      <c r="S53" s="134" t="str">
        <f t="shared" si="3"/>
        <v/>
      </c>
      <c r="T53" s="134" t="str">
        <f t="shared" si="4"/>
        <v/>
      </c>
      <c r="U53" s="132" t="str">
        <f t="shared" si="5"/>
        <v/>
      </c>
      <c r="V53" s="225" t="str">
        <f t="shared" si="6"/>
        <v/>
      </c>
      <c r="W53" s="132"/>
      <c r="X53" s="225" t="str">
        <f t="shared" si="16"/>
        <v/>
      </c>
      <c r="Y53" s="277" t="str">
        <f t="shared" si="11"/>
        <v/>
      </c>
      <c r="Z53" s="225"/>
      <c r="AA53" s="225"/>
      <c r="AB53" s="225"/>
      <c r="AC53" s="225"/>
      <c r="AD53" s="132" t="str">
        <f t="shared" si="17"/>
        <v/>
      </c>
      <c r="AE53" s="132" t="str">
        <f t="shared" si="18"/>
        <v/>
      </c>
      <c r="AF53" s="132" t="str">
        <f t="shared" si="19"/>
        <v/>
      </c>
      <c r="AG53" s="225"/>
      <c r="AH53" s="225"/>
      <c r="AI53" s="225"/>
      <c r="AJ53" s="284" t="str">
        <f t="shared" si="12"/>
        <v/>
      </c>
      <c r="AK53" s="281"/>
    </row>
    <row r="54" spans="1:37" s="128" customFormat="1" x14ac:dyDescent="0.25">
      <c r="A54" s="128">
        <v>17</v>
      </c>
      <c r="B54" s="134"/>
      <c r="C54" s="134"/>
      <c r="D54" s="134"/>
      <c r="E54" s="134"/>
      <c r="F54" s="134"/>
      <c r="G54" s="134"/>
      <c r="H54" s="135"/>
      <c r="I54" s="134" t="s">
        <v>37</v>
      </c>
      <c r="J54" s="132" t="s">
        <v>37</v>
      </c>
      <c r="K54" s="132" t="str">
        <f t="shared" si="20"/>
        <v/>
      </c>
      <c r="L54" s="134" t="str">
        <f t="shared" si="24"/>
        <v/>
      </c>
      <c r="M54" s="135" t="str">
        <f t="shared" si="25"/>
        <v/>
      </c>
      <c r="N54" s="134" t="str">
        <f t="shared" si="9"/>
        <v/>
      </c>
      <c r="O54" s="132" t="str">
        <f t="shared" si="23"/>
        <v/>
      </c>
      <c r="P54" s="134" t="str">
        <f t="shared" si="1"/>
        <v/>
      </c>
      <c r="Q54" s="134" t="str">
        <f t="shared" si="2"/>
        <v/>
      </c>
      <c r="R54" s="132"/>
      <c r="S54" s="134" t="str">
        <f t="shared" si="3"/>
        <v/>
      </c>
      <c r="T54" s="134" t="str">
        <f t="shared" si="4"/>
        <v/>
      </c>
      <c r="U54" s="132" t="str">
        <f t="shared" si="5"/>
        <v/>
      </c>
      <c r="V54" s="225" t="str">
        <f t="shared" si="6"/>
        <v/>
      </c>
      <c r="W54" s="132"/>
      <c r="X54" s="225" t="str">
        <f t="shared" si="16"/>
        <v/>
      </c>
      <c r="Y54" s="277" t="str">
        <f t="shared" si="11"/>
        <v/>
      </c>
      <c r="Z54" s="225"/>
      <c r="AA54" s="225"/>
      <c r="AB54" s="225"/>
      <c r="AC54" s="225"/>
      <c r="AD54" s="132" t="str">
        <f t="shared" si="17"/>
        <v/>
      </c>
      <c r="AE54" s="132" t="str">
        <f t="shared" si="18"/>
        <v/>
      </c>
      <c r="AF54" s="132" t="str">
        <f t="shared" si="19"/>
        <v/>
      </c>
      <c r="AG54" s="225"/>
      <c r="AH54" s="225"/>
      <c r="AI54" s="225"/>
      <c r="AJ54" s="284" t="str">
        <f t="shared" si="12"/>
        <v/>
      </c>
      <c r="AK54" s="281"/>
    </row>
    <row r="55" spans="1:37" s="128" customFormat="1" x14ac:dyDescent="0.25">
      <c r="A55" s="128">
        <v>18</v>
      </c>
      <c r="B55" s="134"/>
      <c r="C55" s="134"/>
      <c r="D55" s="134"/>
      <c r="E55" s="134"/>
      <c r="F55" s="134"/>
      <c r="G55" s="134"/>
      <c r="H55" s="135"/>
      <c r="I55" s="134" t="s">
        <v>37</v>
      </c>
      <c r="J55" s="132" t="s">
        <v>37</v>
      </c>
      <c r="K55" s="132" t="str">
        <f t="shared" si="20"/>
        <v/>
      </c>
      <c r="L55" s="134" t="str">
        <f t="shared" si="24"/>
        <v/>
      </c>
      <c r="M55" s="135" t="str">
        <f t="shared" si="25"/>
        <v/>
      </c>
      <c r="N55" s="134" t="str">
        <f t="shared" si="9"/>
        <v/>
      </c>
      <c r="O55" s="132" t="str">
        <f t="shared" si="23"/>
        <v/>
      </c>
      <c r="P55" s="134" t="str">
        <f t="shared" si="1"/>
        <v/>
      </c>
      <c r="Q55" s="134" t="str">
        <f t="shared" si="2"/>
        <v/>
      </c>
      <c r="R55" s="132"/>
      <c r="S55" s="134" t="str">
        <f t="shared" si="3"/>
        <v/>
      </c>
      <c r="T55" s="134" t="str">
        <f t="shared" si="4"/>
        <v/>
      </c>
      <c r="U55" s="132" t="str">
        <f t="shared" si="5"/>
        <v/>
      </c>
      <c r="V55" s="225" t="str">
        <f t="shared" si="6"/>
        <v/>
      </c>
      <c r="W55" s="132"/>
      <c r="X55" s="225" t="str">
        <f t="shared" si="16"/>
        <v/>
      </c>
      <c r="Y55" s="277" t="str">
        <f t="shared" si="11"/>
        <v/>
      </c>
      <c r="Z55" s="225"/>
      <c r="AA55" s="225"/>
      <c r="AB55" s="225"/>
      <c r="AC55" s="225"/>
      <c r="AD55" s="132" t="str">
        <f t="shared" si="17"/>
        <v/>
      </c>
      <c r="AE55" s="132" t="str">
        <f t="shared" si="18"/>
        <v/>
      </c>
      <c r="AF55" s="132" t="str">
        <f t="shared" si="19"/>
        <v/>
      </c>
      <c r="AG55" s="225"/>
      <c r="AH55" s="225"/>
      <c r="AI55" s="225"/>
      <c r="AJ55" s="284" t="str">
        <f t="shared" si="12"/>
        <v/>
      </c>
      <c r="AK55" s="281"/>
    </row>
    <row r="56" spans="1:37" s="128" customFormat="1" x14ac:dyDescent="0.25">
      <c r="A56" s="128">
        <v>19</v>
      </c>
      <c r="B56" s="134"/>
      <c r="C56" s="134"/>
      <c r="D56" s="134"/>
      <c r="E56" s="134"/>
      <c r="F56" s="134"/>
      <c r="G56" s="134"/>
      <c r="H56" s="135"/>
      <c r="I56" s="134" t="s">
        <v>37</v>
      </c>
      <c r="J56" s="132" t="s">
        <v>37</v>
      </c>
      <c r="K56" s="132" t="str">
        <f t="shared" si="20"/>
        <v/>
      </c>
      <c r="L56" s="134" t="str">
        <f t="shared" si="24"/>
        <v/>
      </c>
      <c r="M56" s="135" t="str">
        <f t="shared" si="25"/>
        <v/>
      </c>
      <c r="N56" s="134" t="str">
        <f t="shared" si="9"/>
        <v/>
      </c>
      <c r="O56" s="132" t="str">
        <f t="shared" si="23"/>
        <v/>
      </c>
      <c r="P56" s="134" t="str">
        <f t="shared" si="1"/>
        <v/>
      </c>
      <c r="Q56" s="134" t="str">
        <f t="shared" si="2"/>
        <v/>
      </c>
      <c r="R56" s="132"/>
      <c r="S56" s="134" t="str">
        <f t="shared" si="3"/>
        <v/>
      </c>
      <c r="T56" s="134" t="str">
        <f t="shared" si="4"/>
        <v/>
      </c>
      <c r="U56" s="132" t="str">
        <f t="shared" si="5"/>
        <v/>
      </c>
      <c r="V56" s="225" t="str">
        <f t="shared" si="6"/>
        <v/>
      </c>
      <c r="W56" s="132"/>
      <c r="X56" s="225" t="str">
        <f t="shared" si="16"/>
        <v/>
      </c>
      <c r="Y56" s="277" t="str">
        <f t="shared" si="11"/>
        <v/>
      </c>
      <c r="Z56" s="225"/>
      <c r="AA56" s="225"/>
      <c r="AB56" s="225"/>
      <c r="AC56" s="225"/>
      <c r="AD56" s="132" t="str">
        <f t="shared" si="17"/>
        <v/>
      </c>
      <c r="AE56" s="132" t="str">
        <f t="shared" si="18"/>
        <v/>
      </c>
      <c r="AF56" s="132" t="str">
        <f t="shared" si="19"/>
        <v/>
      </c>
      <c r="AG56" s="225"/>
      <c r="AH56" s="225"/>
      <c r="AI56" s="225"/>
      <c r="AJ56" s="284" t="str">
        <f t="shared" si="12"/>
        <v/>
      </c>
      <c r="AK56" s="281"/>
    </row>
    <row r="57" spans="1:37" s="128" customFormat="1" x14ac:dyDescent="0.25">
      <c r="A57" s="128">
        <v>20</v>
      </c>
      <c r="B57" s="134"/>
      <c r="C57" s="134"/>
      <c r="D57" s="134"/>
      <c r="E57" s="134"/>
      <c r="F57" s="134"/>
      <c r="G57" s="134"/>
      <c r="H57" s="135"/>
      <c r="I57" s="134" t="s">
        <v>37</v>
      </c>
      <c r="J57" s="132" t="s">
        <v>37</v>
      </c>
      <c r="K57" s="132" t="str">
        <f t="shared" si="20"/>
        <v/>
      </c>
      <c r="L57" s="134" t="str">
        <f t="shared" si="24"/>
        <v/>
      </c>
      <c r="M57" s="135" t="str">
        <f t="shared" si="25"/>
        <v/>
      </c>
      <c r="N57" s="134" t="str">
        <f t="shared" si="9"/>
        <v/>
      </c>
      <c r="O57" s="132" t="str">
        <f t="shared" si="23"/>
        <v/>
      </c>
      <c r="P57" s="134" t="str">
        <f t="shared" si="1"/>
        <v/>
      </c>
      <c r="Q57" s="134" t="str">
        <f t="shared" si="2"/>
        <v/>
      </c>
      <c r="R57" s="132"/>
      <c r="S57" s="134" t="str">
        <f t="shared" si="3"/>
        <v/>
      </c>
      <c r="T57" s="134" t="str">
        <f t="shared" si="4"/>
        <v/>
      </c>
      <c r="U57" s="132" t="str">
        <f t="shared" si="5"/>
        <v/>
      </c>
      <c r="V57" s="225" t="str">
        <f t="shared" si="6"/>
        <v/>
      </c>
      <c r="W57" s="132"/>
      <c r="X57" s="225" t="str">
        <f t="shared" si="16"/>
        <v/>
      </c>
      <c r="Y57" s="277" t="str">
        <f t="shared" si="11"/>
        <v/>
      </c>
      <c r="Z57" s="225"/>
      <c r="AA57" s="225"/>
      <c r="AB57" s="225"/>
      <c r="AC57" s="225"/>
      <c r="AD57" s="132" t="str">
        <f t="shared" si="17"/>
        <v/>
      </c>
      <c r="AE57" s="132" t="str">
        <f t="shared" si="18"/>
        <v/>
      </c>
      <c r="AF57" s="132" t="str">
        <f t="shared" si="19"/>
        <v/>
      </c>
      <c r="AG57" s="225"/>
      <c r="AH57" s="225"/>
      <c r="AI57" s="225"/>
      <c r="AJ57" s="284" t="str">
        <f t="shared" si="12"/>
        <v/>
      </c>
      <c r="AK57" s="281"/>
    </row>
    <row r="58" spans="1:37" s="128" customFormat="1" x14ac:dyDescent="0.25">
      <c r="A58" s="128">
        <v>21</v>
      </c>
      <c r="B58" s="134"/>
      <c r="C58" s="134"/>
      <c r="D58" s="134"/>
      <c r="E58" s="134"/>
      <c r="F58" s="134"/>
      <c r="G58" s="134"/>
      <c r="H58" s="135"/>
      <c r="I58" s="134" t="s">
        <v>37</v>
      </c>
      <c r="J58" s="132" t="s">
        <v>37</v>
      </c>
      <c r="K58" s="132" t="str">
        <f t="shared" si="20"/>
        <v/>
      </c>
      <c r="L58" s="134" t="str">
        <f t="shared" si="24"/>
        <v/>
      </c>
      <c r="M58" s="135" t="str">
        <f t="shared" si="25"/>
        <v/>
      </c>
      <c r="N58" s="134" t="str">
        <f t="shared" si="9"/>
        <v/>
      </c>
      <c r="O58" s="132" t="str">
        <f t="shared" si="23"/>
        <v/>
      </c>
      <c r="P58" s="134" t="str">
        <f t="shared" si="1"/>
        <v/>
      </c>
      <c r="Q58" s="134" t="str">
        <f t="shared" si="2"/>
        <v/>
      </c>
      <c r="R58" s="132"/>
      <c r="S58" s="134" t="str">
        <f t="shared" si="3"/>
        <v/>
      </c>
      <c r="T58" s="134" t="str">
        <f t="shared" si="4"/>
        <v/>
      </c>
      <c r="U58" s="132" t="str">
        <f t="shared" si="5"/>
        <v/>
      </c>
      <c r="V58" s="225" t="str">
        <f t="shared" si="6"/>
        <v/>
      </c>
      <c r="W58" s="132"/>
      <c r="X58" s="225" t="str">
        <f t="shared" si="16"/>
        <v/>
      </c>
      <c r="Y58" s="277" t="str">
        <f t="shared" si="11"/>
        <v/>
      </c>
      <c r="Z58" s="225"/>
      <c r="AA58" s="225"/>
      <c r="AB58" s="225"/>
      <c r="AC58" s="225"/>
      <c r="AD58" s="132" t="str">
        <f t="shared" si="17"/>
        <v/>
      </c>
      <c r="AE58" s="132" t="str">
        <f t="shared" si="18"/>
        <v/>
      </c>
      <c r="AF58" s="132" t="str">
        <f t="shared" si="19"/>
        <v/>
      </c>
      <c r="AG58" s="225"/>
      <c r="AH58" s="225"/>
      <c r="AI58" s="225"/>
      <c r="AJ58" s="284" t="str">
        <f t="shared" si="12"/>
        <v/>
      </c>
      <c r="AK58" s="281"/>
    </row>
    <row r="59" spans="1:37" s="128" customFormat="1" x14ac:dyDescent="0.25">
      <c r="A59" s="128">
        <v>22</v>
      </c>
      <c r="B59" s="134"/>
      <c r="C59" s="134"/>
      <c r="D59" s="134"/>
      <c r="E59" s="134"/>
      <c r="F59" s="134"/>
      <c r="G59" s="134"/>
      <c r="H59" s="135"/>
      <c r="I59" s="134" t="s">
        <v>37</v>
      </c>
      <c r="J59" s="132" t="s">
        <v>37</v>
      </c>
      <c r="K59" s="132" t="str">
        <f t="shared" si="20"/>
        <v/>
      </c>
      <c r="L59" s="134" t="str">
        <f t="shared" si="24"/>
        <v/>
      </c>
      <c r="M59" s="135" t="str">
        <f t="shared" si="25"/>
        <v/>
      </c>
      <c r="N59" s="134" t="str">
        <f t="shared" si="9"/>
        <v/>
      </c>
      <c r="O59" s="132" t="str">
        <f t="shared" si="23"/>
        <v/>
      </c>
      <c r="P59" s="134" t="str">
        <f t="shared" si="1"/>
        <v/>
      </c>
      <c r="Q59" s="134" t="str">
        <f t="shared" si="2"/>
        <v/>
      </c>
      <c r="R59" s="132"/>
      <c r="S59" s="134" t="str">
        <f t="shared" si="3"/>
        <v/>
      </c>
      <c r="T59" s="134" t="str">
        <f t="shared" si="4"/>
        <v/>
      </c>
      <c r="U59" s="132" t="str">
        <f t="shared" si="5"/>
        <v/>
      </c>
      <c r="V59" s="225" t="str">
        <f t="shared" si="6"/>
        <v/>
      </c>
      <c r="W59" s="132"/>
      <c r="X59" s="225" t="str">
        <f t="shared" si="16"/>
        <v/>
      </c>
      <c r="Y59" s="277" t="str">
        <f t="shared" si="11"/>
        <v/>
      </c>
      <c r="Z59" s="225"/>
      <c r="AA59" s="225"/>
      <c r="AB59" s="225"/>
      <c r="AC59" s="225"/>
      <c r="AD59" s="132" t="str">
        <f t="shared" si="17"/>
        <v/>
      </c>
      <c r="AE59" s="132" t="str">
        <f t="shared" si="18"/>
        <v/>
      </c>
      <c r="AF59" s="132" t="str">
        <f t="shared" si="19"/>
        <v/>
      </c>
      <c r="AG59" s="225"/>
      <c r="AH59" s="225"/>
      <c r="AI59" s="225"/>
      <c r="AJ59" s="284" t="str">
        <f t="shared" si="12"/>
        <v/>
      </c>
      <c r="AK59" s="281"/>
    </row>
    <row r="60" spans="1:37" s="128" customFormat="1" x14ac:dyDescent="0.25">
      <c r="A60" s="128">
        <v>23</v>
      </c>
      <c r="B60" s="134"/>
      <c r="C60" s="134"/>
      <c r="D60" s="134"/>
      <c r="E60" s="134"/>
      <c r="F60" s="134"/>
      <c r="G60" s="134"/>
      <c r="H60" s="135"/>
      <c r="I60" s="134" t="s">
        <v>37</v>
      </c>
      <c r="J60" s="132" t="s">
        <v>37</v>
      </c>
      <c r="K60" s="132" t="str">
        <f t="shared" si="20"/>
        <v/>
      </c>
      <c r="L60" s="134" t="str">
        <f t="shared" si="24"/>
        <v/>
      </c>
      <c r="M60" s="135" t="str">
        <f t="shared" si="25"/>
        <v/>
      </c>
      <c r="N60" s="134" t="str">
        <f t="shared" si="9"/>
        <v/>
      </c>
      <c r="O60" s="132" t="str">
        <f t="shared" si="23"/>
        <v/>
      </c>
      <c r="P60" s="134" t="str">
        <f t="shared" si="1"/>
        <v/>
      </c>
      <c r="Q60" s="134" t="str">
        <f t="shared" si="2"/>
        <v/>
      </c>
      <c r="R60" s="132"/>
      <c r="S60" s="134" t="str">
        <f t="shared" si="3"/>
        <v/>
      </c>
      <c r="T60" s="134" t="str">
        <f t="shared" si="4"/>
        <v/>
      </c>
      <c r="U60" s="132" t="str">
        <f t="shared" si="5"/>
        <v/>
      </c>
      <c r="V60" s="225" t="str">
        <f t="shared" si="6"/>
        <v/>
      </c>
      <c r="W60" s="132"/>
      <c r="X60" s="225" t="str">
        <f t="shared" si="16"/>
        <v/>
      </c>
      <c r="Y60" s="277" t="str">
        <f t="shared" si="11"/>
        <v/>
      </c>
      <c r="Z60" s="225"/>
      <c r="AA60" s="225"/>
      <c r="AB60" s="225"/>
      <c r="AC60" s="225"/>
      <c r="AD60" s="132" t="str">
        <f t="shared" si="17"/>
        <v/>
      </c>
      <c r="AE60" s="132" t="str">
        <f t="shared" si="18"/>
        <v/>
      </c>
      <c r="AF60" s="132" t="str">
        <f t="shared" si="19"/>
        <v/>
      </c>
      <c r="AG60" s="225"/>
      <c r="AH60" s="225"/>
      <c r="AI60" s="225"/>
      <c r="AJ60" s="284" t="str">
        <f t="shared" si="12"/>
        <v/>
      </c>
      <c r="AK60" s="281"/>
    </row>
    <row r="61" spans="1:37" s="128" customFormat="1" x14ac:dyDescent="0.25">
      <c r="A61" s="128">
        <v>24</v>
      </c>
      <c r="B61" s="134"/>
      <c r="C61" s="134"/>
      <c r="D61" s="134"/>
      <c r="E61" s="134"/>
      <c r="F61" s="134"/>
      <c r="G61" s="134"/>
      <c r="H61" s="135"/>
      <c r="I61" s="134" t="s">
        <v>37</v>
      </c>
      <c r="J61" s="132" t="s">
        <v>37</v>
      </c>
      <c r="K61" s="132" t="str">
        <f t="shared" si="20"/>
        <v/>
      </c>
      <c r="L61" s="134" t="str">
        <f t="shared" si="24"/>
        <v/>
      </c>
      <c r="M61" s="135" t="str">
        <f t="shared" si="25"/>
        <v/>
      </c>
      <c r="N61" s="134" t="str">
        <f t="shared" si="9"/>
        <v/>
      </c>
      <c r="O61" s="132" t="str">
        <f t="shared" si="23"/>
        <v/>
      </c>
      <c r="P61" s="134" t="str">
        <f t="shared" si="1"/>
        <v/>
      </c>
      <c r="Q61" s="134" t="str">
        <f t="shared" si="2"/>
        <v/>
      </c>
      <c r="R61" s="132"/>
      <c r="S61" s="134" t="str">
        <f t="shared" si="3"/>
        <v/>
      </c>
      <c r="T61" s="134" t="str">
        <f t="shared" si="4"/>
        <v/>
      </c>
      <c r="U61" s="132" t="str">
        <f t="shared" si="5"/>
        <v/>
      </c>
      <c r="V61" s="225" t="str">
        <f t="shared" si="6"/>
        <v/>
      </c>
      <c r="W61" s="132"/>
      <c r="X61" s="225" t="str">
        <f t="shared" si="16"/>
        <v/>
      </c>
      <c r="Y61" s="277" t="str">
        <f t="shared" si="11"/>
        <v/>
      </c>
      <c r="Z61" s="225"/>
      <c r="AA61" s="225"/>
      <c r="AB61" s="225"/>
      <c r="AC61" s="225"/>
      <c r="AD61" s="132" t="str">
        <f t="shared" si="17"/>
        <v/>
      </c>
      <c r="AE61" s="132" t="str">
        <f t="shared" si="18"/>
        <v/>
      </c>
      <c r="AF61" s="132" t="str">
        <f t="shared" si="19"/>
        <v/>
      </c>
      <c r="AG61" s="225"/>
      <c r="AH61" s="225"/>
      <c r="AI61" s="225"/>
      <c r="AJ61" s="284" t="str">
        <f t="shared" si="12"/>
        <v/>
      </c>
      <c r="AK61" s="281"/>
    </row>
    <row r="62" spans="1:37" s="128" customFormat="1" x14ac:dyDescent="0.25">
      <c r="A62" s="128">
        <v>25</v>
      </c>
      <c r="B62" s="134"/>
      <c r="C62" s="134"/>
      <c r="D62" s="134"/>
      <c r="E62" s="134"/>
      <c r="F62" s="134"/>
      <c r="G62" s="134"/>
      <c r="H62" s="135"/>
      <c r="I62" s="134" t="s">
        <v>37</v>
      </c>
      <c r="J62" s="132" t="s">
        <v>37</v>
      </c>
      <c r="K62" s="132" t="str">
        <f t="shared" si="20"/>
        <v/>
      </c>
      <c r="L62" s="134" t="str">
        <f t="shared" si="24"/>
        <v/>
      </c>
      <c r="M62" s="135" t="str">
        <f t="shared" si="25"/>
        <v/>
      </c>
      <c r="N62" s="134" t="str">
        <f t="shared" si="9"/>
        <v/>
      </c>
      <c r="O62" s="132" t="str">
        <f t="shared" si="23"/>
        <v/>
      </c>
      <c r="P62" s="134" t="str">
        <f t="shared" si="1"/>
        <v/>
      </c>
      <c r="Q62" s="134" t="str">
        <f t="shared" si="2"/>
        <v/>
      </c>
      <c r="R62" s="132"/>
      <c r="S62" s="134" t="str">
        <f t="shared" si="3"/>
        <v/>
      </c>
      <c r="T62" s="134" t="str">
        <f t="shared" si="4"/>
        <v/>
      </c>
      <c r="U62" s="132" t="str">
        <f t="shared" si="5"/>
        <v/>
      </c>
      <c r="V62" s="225" t="str">
        <f t="shared" si="6"/>
        <v/>
      </c>
      <c r="W62" s="132"/>
      <c r="X62" s="225" t="str">
        <f t="shared" si="16"/>
        <v/>
      </c>
      <c r="Y62" s="277" t="str">
        <f t="shared" si="11"/>
        <v/>
      </c>
      <c r="Z62" s="225"/>
      <c r="AA62" s="225"/>
      <c r="AB62" s="225"/>
      <c r="AC62" s="225"/>
      <c r="AD62" s="132" t="str">
        <f t="shared" si="17"/>
        <v/>
      </c>
      <c r="AE62" s="132" t="str">
        <f t="shared" si="18"/>
        <v/>
      </c>
      <c r="AF62" s="132" t="str">
        <f t="shared" si="19"/>
        <v/>
      </c>
      <c r="AG62" s="225"/>
      <c r="AH62" s="225"/>
      <c r="AI62" s="225"/>
      <c r="AJ62" s="284" t="str">
        <f t="shared" si="12"/>
        <v/>
      </c>
      <c r="AK62" s="281"/>
    </row>
    <row r="63" spans="1:37" s="128" customFormat="1" x14ac:dyDescent="0.25">
      <c r="A63" s="128">
        <v>26</v>
      </c>
      <c r="B63" s="134"/>
      <c r="C63" s="134"/>
      <c r="D63" s="134"/>
      <c r="E63" s="134"/>
      <c r="F63" s="134"/>
      <c r="G63" s="134"/>
      <c r="H63" s="135"/>
      <c r="I63" s="134" t="s">
        <v>37</v>
      </c>
      <c r="J63" s="132" t="s">
        <v>37</v>
      </c>
      <c r="K63" s="132" t="str">
        <f t="shared" si="20"/>
        <v/>
      </c>
      <c r="L63" s="134" t="str">
        <f t="shared" si="24"/>
        <v/>
      </c>
      <c r="M63" s="135" t="str">
        <f t="shared" si="25"/>
        <v/>
      </c>
      <c r="N63" s="134" t="str">
        <f t="shared" si="9"/>
        <v/>
      </c>
      <c r="O63" s="132" t="str">
        <f t="shared" si="23"/>
        <v/>
      </c>
      <c r="P63" s="134" t="str">
        <f t="shared" si="1"/>
        <v/>
      </c>
      <c r="Q63" s="134" t="str">
        <f t="shared" si="2"/>
        <v/>
      </c>
      <c r="R63" s="132"/>
      <c r="S63" s="134" t="str">
        <f t="shared" si="3"/>
        <v/>
      </c>
      <c r="T63" s="134" t="str">
        <f t="shared" si="4"/>
        <v/>
      </c>
      <c r="U63" s="132" t="str">
        <f t="shared" si="5"/>
        <v/>
      </c>
      <c r="V63" s="225" t="str">
        <f t="shared" si="6"/>
        <v/>
      </c>
      <c r="W63" s="132"/>
      <c r="X63" s="225" t="str">
        <f t="shared" si="16"/>
        <v/>
      </c>
      <c r="Y63" s="277" t="str">
        <f t="shared" si="11"/>
        <v/>
      </c>
      <c r="Z63" s="225"/>
      <c r="AA63" s="225"/>
      <c r="AB63" s="225"/>
      <c r="AC63" s="225"/>
      <c r="AD63" s="132" t="str">
        <f t="shared" si="17"/>
        <v/>
      </c>
      <c r="AE63" s="132" t="str">
        <f t="shared" si="18"/>
        <v/>
      </c>
      <c r="AF63" s="132" t="str">
        <f t="shared" si="19"/>
        <v/>
      </c>
      <c r="AG63" s="225"/>
      <c r="AH63" s="225"/>
      <c r="AI63" s="225"/>
      <c r="AJ63" s="284" t="str">
        <f t="shared" si="12"/>
        <v/>
      </c>
      <c r="AK63" s="281"/>
    </row>
    <row r="64" spans="1:37" s="128" customFormat="1" x14ac:dyDescent="0.25">
      <c r="A64" s="128">
        <v>27</v>
      </c>
      <c r="B64" s="134"/>
      <c r="C64" s="134"/>
      <c r="D64" s="134"/>
      <c r="E64" s="134"/>
      <c r="F64" s="134"/>
      <c r="G64" s="134"/>
      <c r="H64" s="135"/>
      <c r="I64" s="134" t="s">
        <v>37</v>
      </c>
      <c r="J64" s="132" t="s">
        <v>37</v>
      </c>
      <c r="K64" s="132" t="str">
        <f t="shared" si="20"/>
        <v/>
      </c>
      <c r="L64" s="134" t="str">
        <f t="shared" si="24"/>
        <v/>
      </c>
      <c r="M64" s="135" t="str">
        <f t="shared" si="25"/>
        <v/>
      </c>
      <c r="N64" s="134" t="str">
        <f t="shared" si="9"/>
        <v/>
      </c>
      <c r="O64" s="132" t="str">
        <f t="shared" si="23"/>
        <v/>
      </c>
      <c r="P64" s="134" t="str">
        <f t="shared" si="1"/>
        <v/>
      </c>
      <c r="Q64" s="134" t="str">
        <f t="shared" si="2"/>
        <v/>
      </c>
      <c r="R64" s="132"/>
      <c r="S64" s="134" t="str">
        <f t="shared" si="3"/>
        <v/>
      </c>
      <c r="T64" s="134" t="str">
        <f t="shared" si="4"/>
        <v/>
      </c>
      <c r="U64" s="132" t="str">
        <f t="shared" si="5"/>
        <v/>
      </c>
      <c r="V64" s="225" t="str">
        <f t="shared" si="6"/>
        <v/>
      </c>
      <c r="W64" s="132"/>
      <c r="X64" s="225" t="str">
        <f t="shared" si="16"/>
        <v/>
      </c>
      <c r="Y64" s="277" t="str">
        <f t="shared" si="11"/>
        <v/>
      </c>
      <c r="Z64" s="225"/>
      <c r="AA64" s="225"/>
      <c r="AB64" s="225"/>
      <c r="AC64" s="225"/>
      <c r="AD64" s="132" t="str">
        <f t="shared" si="17"/>
        <v/>
      </c>
      <c r="AE64" s="132" t="str">
        <f t="shared" si="18"/>
        <v/>
      </c>
      <c r="AF64" s="132" t="str">
        <f t="shared" si="19"/>
        <v/>
      </c>
      <c r="AG64" s="225"/>
      <c r="AH64" s="225"/>
      <c r="AI64" s="225"/>
      <c r="AJ64" s="284" t="str">
        <f t="shared" si="12"/>
        <v/>
      </c>
      <c r="AK64" s="281"/>
    </row>
    <row r="65" spans="1:37" s="128" customFormat="1" x14ac:dyDescent="0.25">
      <c r="A65" s="128">
        <v>28</v>
      </c>
      <c r="B65" s="134"/>
      <c r="C65" s="134"/>
      <c r="D65" s="134"/>
      <c r="E65" s="134"/>
      <c r="F65" s="134"/>
      <c r="G65" s="134"/>
      <c r="H65" s="135"/>
      <c r="I65" s="134" t="s">
        <v>37</v>
      </c>
      <c r="J65" s="132" t="s">
        <v>37</v>
      </c>
      <c r="K65" s="132" t="str">
        <f t="shared" si="20"/>
        <v/>
      </c>
      <c r="L65" s="134" t="str">
        <f t="shared" si="24"/>
        <v/>
      </c>
      <c r="M65" s="135" t="str">
        <f t="shared" si="25"/>
        <v/>
      </c>
      <c r="N65" s="134" t="str">
        <f t="shared" si="9"/>
        <v/>
      </c>
      <c r="O65" s="132" t="str">
        <f t="shared" si="23"/>
        <v/>
      </c>
      <c r="P65" s="134" t="str">
        <f t="shared" si="1"/>
        <v/>
      </c>
      <c r="Q65" s="134" t="str">
        <f t="shared" si="2"/>
        <v/>
      </c>
      <c r="R65" s="132"/>
      <c r="S65" s="134" t="str">
        <f t="shared" si="3"/>
        <v/>
      </c>
      <c r="T65" s="134" t="str">
        <f t="shared" si="4"/>
        <v/>
      </c>
      <c r="U65" s="132" t="str">
        <f t="shared" si="5"/>
        <v/>
      </c>
      <c r="V65" s="225" t="str">
        <f t="shared" si="6"/>
        <v/>
      </c>
      <c r="W65" s="132"/>
      <c r="X65" s="225" t="str">
        <f t="shared" si="16"/>
        <v/>
      </c>
      <c r="Y65" s="277" t="str">
        <f t="shared" si="11"/>
        <v/>
      </c>
      <c r="Z65" s="225"/>
      <c r="AA65" s="225"/>
      <c r="AB65" s="225"/>
      <c r="AC65" s="225"/>
      <c r="AD65" s="132" t="str">
        <f t="shared" si="17"/>
        <v/>
      </c>
      <c r="AE65" s="132" t="str">
        <f t="shared" si="18"/>
        <v/>
      </c>
      <c r="AF65" s="132" t="str">
        <f t="shared" si="19"/>
        <v/>
      </c>
      <c r="AG65" s="225"/>
      <c r="AH65" s="225"/>
      <c r="AI65" s="225"/>
      <c r="AJ65" s="284" t="str">
        <f t="shared" si="12"/>
        <v/>
      </c>
      <c r="AK65" s="281"/>
    </row>
    <row r="66" spans="1:37" s="128" customFormat="1" x14ac:dyDescent="0.25">
      <c r="A66" s="128">
        <v>29</v>
      </c>
      <c r="B66" s="134"/>
      <c r="C66" s="134"/>
      <c r="D66" s="134"/>
      <c r="E66" s="134"/>
      <c r="F66" s="134"/>
      <c r="G66" s="134"/>
      <c r="H66" s="135"/>
      <c r="I66" s="134" t="s">
        <v>37</v>
      </c>
      <c r="J66" s="132" t="s">
        <v>37</v>
      </c>
      <c r="K66" s="132" t="str">
        <f t="shared" si="20"/>
        <v/>
      </c>
      <c r="L66" s="134" t="str">
        <f t="shared" si="24"/>
        <v/>
      </c>
      <c r="M66" s="135" t="str">
        <f t="shared" si="25"/>
        <v/>
      </c>
      <c r="N66" s="134" t="str">
        <f t="shared" si="9"/>
        <v/>
      </c>
      <c r="O66" s="132" t="str">
        <f t="shared" si="23"/>
        <v/>
      </c>
      <c r="P66" s="134" t="str">
        <f t="shared" si="1"/>
        <v/>
      </c>
      <c r="Q66" s="134" t="str">
        <f t="shared" si="2"/>
        <v/>
      </c>
      <c r="R66" s="132"/>
      <c r="S66" s="134" t="str">
        <f t="shared" si="3"/>
        <v/>
      </c>
      <c r="T66" s="134" t="str">
        <f t="shared" si="4"/>
        <v/>
      </c>
      <c r="U66" s="132" t="str">
        <f t="shared" si="5"/>
        <v/>
      </c>
      <c r="V66" s="225" t="str">
        <f t="shared" si="6"/>
        <v/>
      </c>
      <c r="W66" s="132"/>
      <c r="X66" s="225" t="str">
        <f t="shared" si="16"/>
        <v/>
      </c>
      <c r="Y66" s="277" t="str">
        <f t="shared" si="11"/>
        <v/>
      </c>
      <c r="Z66" s="225"/>
      <c r="AA66" s="225"/>
      <c r="AB66" s="225"/>
      <c r="AC66" s="225"/>
      <c r="AD66" s="132" t="str">
        <f t="shared" si="17"/>
        <v/>
      </c>
      <c r="AE66" s="132" t="str">
        <f t="shared" si="18"/>
        <v/>
      </c>
      <c r="AF66" s="132" t="str">
        <f t="shared" si="19"/>
        <v/>
      </c>
      <c r="AG66" s="225"/>
      <c r="AH66" s="225"/>
      <c r="AI66" s="225"/>
      <c r="AJ66" s="284" t="str">
        <f t="shared" si="12"/>
        <v/>
      </c>
      <c r="AK66" s="281"/>
    </row>
    <row r="67" spans="1:37" s="128" customFormat="1" x14ac:dyDescent="0.25">
      <c r="A67" s="128">
        <v>30</v>
      </c>
      <c r="B67" s="134"/>
      <c r="C67" s="134"/>
      <c r="D67" s="134"/>
      <c r="E67" s="134"/>
      <c r="F67" s="134"/>
      <c r="G67" s="134"/>
      <c r="H67" s="135"/>
      <c r="I67" s="134" t="s">
        <v>37</v>
      </c>
      <c r="J67" s="132" t="s">
        <v>37</v>
      </c>
      <c r="K67" s="132" t="str">
        <f t="shared" si="20"/>
        <v/>
      </c>
      <c r="L67" s="134" t="str">
        <f t="shared" si="24"/>
        <v/>
      </c>
      <c r="M67" s="135" t="str">
        <f t="shared" si="25"/>
        <v/>
      </c>
      <c r="N67" s="134" t="str">
        <f t="shared" si="9"/>
        <v/>
      </c>
      <c r="O67" s="132" t="str">
        <f t="shared" si="23"/>
        <v/>
      </c>
      <c r="P67" s="134" t="str">
        <f t="shared" si="1"/>
        <v/>
      </c>
      <c r="Q67" s="134" t="str">
        <f t="shared" si="2"/>
        <v/>
      </c>
      <c r="R67" s="132"/>
      <c r="S67" s="134" t="str">
        <f t="shared" si="3"/>
        <v/>
      </c>
      <c r="T67" s="134" t="str">
        <f t="shared" si="4"/>
        <v/>
      </c>
      <c r="U67" s="132" t="str">
        <f t="shared" si="5"/>
        <v/>
      </c>
      <c r="V67" s="225" t="str">
        <f t="shared" si="6"/>
        <v/>
      </c>
      <c r="W67" s="132"/>
      <c r="X67" s="225" t="str">
        <f t="shared" si="16"/>
        <v/>
      </c>
      <c r="Y67" s="277" t="str">
        <f t="shared" si="11"/>
        <v/>
      </c>
      <c r="Z67" s="225"/>
      <c r="AA67" s="225"/>
      <c r="AB67" s="225"/>
      <c r="AC67" s="225"/>
      <c r="AD67" s="132" t="str">
        <f t="shared" si="17"/>
        <v/>
      </c>
      <c r="AE67" s="132" t="str">
        <f t="shared" si="18"/>
        <v/>
      </c>
      <c r="AF67" s="132" t="str">
        <f t="shared" si="19"/>
        <v/>
      </c>
      <c r="AG67" s="225"/>
      <c r="AH67" s="225"/>
      <c r="AI67" s="225"/>
      <c r="AJ67" s="284" t="str">
        <f t="shared" si="12"/>
        <v/>
      </c>
      <c r="AK67" s="281"/>
    </row>
    <row r="68" spans="1:37" s="128" customFormat="1" x14ac:dyDescent="0.25">
      <c r="A68" s="128">
        <v>31</v>
      </c>
      <c r="B68" s="134"/>
      <c r="C68" s="134"/>
      <c r="D68" s="134"/>
      <c r="E68" s="134"/>
      <c r="F68" s="134"/>
      <c r="G68" s="134"/>
      <c r="H68" s="135"/>
      <c r="I68" s="134" t="s">
        <v>37</v>
      </c>
      <c r="J68" s="132" t="s">
        <v>37</v>
      </c>
      <c r="K68" s="132" t="str">
        <f t="shared" si="20"/>
        <v/>
      </c>
      <c r="L68" s="134" t="str">
        <f t="shared" si="24"/>
        <v/>
      </c>
      <c r="M68" s="135" t="str">
        <f t="shared" si="25"/>
        <v/>
      </c>
      <c r="N68" s="134" t="str">
        <f t="shared" si="9"/>
        <v/>
      </c>
      <c r="O68" s="132" t="str">
        <f t="shared" si="23"/>
        <v/>
      </c>
      <c r="P68" s="134" t="str">
        <f t="shared" si="1"/>
        <v/>
      </c>
      <c r="Q68" s="134" t="str">
        <f t="shared" si="2"/>
        <v/>
      </c>
      <c r="R68" s="132"/>
      <c r="S68" s="134" t="str">
        <f t="shared" si="3"/>
        <v/>
      </c>
      <c r="T68" s="134" t="str">
        <f t="shared" si="4"/>
        <v/>
      </c>
      <c r="U68" s="132" t="str">
        <f t="shared" si="5"/>
        <v/>
      </c>
      <c r="V68" s="225" t="str">
        <f t="shared" si="6"/>
        <v/>
      </c>
      <c r="W68" s="132"/>
      <c r="X68" s="225" t="str">
        <f t="shared" si="16"/>
        <v/>
      </c>
      <c r="Y68" s="277" t="str">
        <f t="shared" si="11"/>
        <v/>
      </c>
      <c r="Z68" s="225"/>
      <c r="AA68" s="225"/>
      <c r="AB68" s="225"/>
      <c r="AC68" s="225"/>
      <c r="AD68" s="132" t="str">
        <f t="shared" si="17"/>
        <v/>
      </c>
      <c r="AE68" s="132" t="str">
        <f t="shared" si="18"/>
        <v/>
      </c>
      <c r="AF68" s="132" t="str">
        <f t="shared" si="19"/>
        <v/>
      </c>
      <c r="AG68" s="225"/>
      <c r="AH68" s="225"/>
      <c r="AI68" s="225"/>
      <c r="AJ68" s="284" t="str">
        <f t="shared" si="12"/>
        <v/>
      </c>
      <c r="AK68" s="281"/>
    </row>
    <row r="69" spans="1:37" s="128" customFormat="1" x14ac:dyDescent="0.25">
      <c r="A69" s="128">
        <v>32</v>
      </c>
      <c r="B69" s="134"/>
      <c r="C69" s="134"/>
      <c r="D69" s="134"/>
      <c r="E69" s="134"/>
      <c r="F69" s="134"/>
      <c r="G69" s="134"/>
      <c r="H69" s="135"/>
      <c r="I69" s="134" t="s">
        <v>37</v>
      </c>
      <c r="J69" s="132" t="s">
        <v>37</v>
      </c>
      <c r="K69" s="132" t="str">
        <f t="shared" si="20"/>
        <v/>
      </c>
      <c r="L69" s="134" t="str">
        <f t="shared" si="24"/>
        <v/>
      </c>
      <c r="M69" s="135" t="str">
        <f t="shared" si="25"/>
        <v/>
      </c>
      <c r="N69" s="134" t="str">
        <f t="shared" si="9"/>
        <v/>
      </c>
      <c r="O69" s="132" t="str">
        <f t="shared" si="23"/>
        <v/>
      </c>
      <c r="P69" s="134" t="str">
        <f t="shared" ref="P69:P100" si="26">IF(B69&lt;&gt;"",IF(F$29="Endalter",F$30,""),"")</f>
        <v/>
      </c>
      <c r="Q69" s="134" t="str">
        <f t="shared" ref="Q69:Q100" si="27">IF(B69&lt;&gt;"",IF(F$29="Versicherungsdauer",F$30,""),"")</f>
        <v/>
      </c>
      <c r="R69" s="132"/>
      <c r="S69" s="134" t="str">
        <f t="shared" ref="S69:S100" si="28">IF(B69&lt;&gt;"",IF($K$21&lt;&gt;"",$K$21,""),"")</f>
        <v/>
      </c>
      <c r="T69" s="134" t="str">
        <f t="shared" ref="T69:T100" si="29">IF(B69&lt;&gt;"",IF($K$20&lt;&gt;"",$K$20,""),"")</f>
        <v/>
      </c>
      <c r="U69" s="132" t="str">
        <f t="shared" ref="U69:U100" si="30">IF(B69&lt;&gt;"",IF($K$27&lt;&gt;"",$K$27,""),"")</f>
        <v/>
      </c>
      <c r="V69" s="225" t="str">
        <f t="shared" ref="V69:V100" si="31">IF(B69&lt;&gt;"",IF(U69="bAV-Dynamik",IF($K$28="","bitte Steigerungssatz für bAV-Dynamik einsetzen.",$K$28),""),"")</f>
        <v/>
      </c>
      <c r="W69" s="132"/>
      <c r="X69" s="225" t="str">
        <f t="shared" si="16"/>
        <v/>
      </c>
      <c r="Y69" s="277" t="str">
        <f t="shared" si="11"/>
        <v/>
      </c>
      <c r="Z69" s="225"/>
      <c r="AA69" s="225"/>
      <c r="AB69" s="225"/>
      <c r="AC69" s="225"/>
      <c r="AD69" s="132" t="str">
        <f t="shared" si="17"/>
        <v/>
      </c>
      <c r="AE69" s="132" t="str">
        <f t="shared" si="18"/>
        <v/>
      </c>
      <c r="AF69" s="132" t="str">
        <f t="shared" si="19"/>
        <v/>
      </c>
      <c r="AG69" s="225"/>
      <c r="AH69" s="225"/>
      <c r="AI69" s="225"/>
      <c r="AJ69" s="284" t="str">
        <f t="shared" si="12"/>
        <v/>
      </c>
      <c r="AK69" s="281"/>
    </row>
    <row r="70" spans="1:37" s="128" customFormat="1" x14ac:dyDescent="0.25">
      <c r="A70" s="128">
        <v>33</v>
      </c>
      <c r="B70" s="134"/>
      <c r="C70" s="134"/>
      <c r="D70" s="134"/>
      <c r="E70" s="134"/>
      <c r="F70" s="134"/>
      <c r="G70" s="134"/>
      <c r="H70" s="135"/>
      <c r="I70" s="134" t="s">
        <v>37</v>
      </c>
      <c r="J70" s="132" t="s">
        <v>37</v>
      </c>
      <c r="K70" s="132" t="str">
        <f t="shared" si="20"/>
        <v/>
      </c>
      <c r="L70" s="134" t="str">
        <f t="shared" si="24"/>
        <v/>
      </c>
      <c r="M70" s="135" t="str">
        <f t="shared" si="25"/>
        <v/>
      </c>
      <c r="N70" s="134" t="str">
        <f t="shared" si="9"/>
        <v/>
      </c>
      <c r="O70" s="132" t="str">
        <f t="shared" si="23"/>
        <v/>
      </c>
      <c r="P70" s="134" t="str">
        <f t="shared" si="26"/>
        <v/>
      </c>
      <c r="Q70" s="134" t="str">
        <f t="shared" si="27"/>
        <v/>
      </c>
      <c r="R70" s="132"/>
      <c r="S70" s="134" t="str">
        <f t="shared" si="28"/>
        <v/>
      </c>
      <c r="T70" s="134" t="str">
        <f t="shared" si="29"/>
        <v/>
      </c>
      <c r="U70" s="132" t="str">
        <f t="shared" si="30"/>
        <v/>
      </c>
      <c r="V70" s="225" t="str">
        <f t="shared" si="31"/>
        <v/>
      </c>
      <c r="W70" s="132"/>
      <c r="X70" s="225" t="str">
        <f t="shared" si="16"/>
        <v/>
      </c>
      <c r="Y70" s="277" t="str">
        <f t="shared" ref="Y70:Y102" si="32">IF(B70&lt;&gt;"","B","")</f>
        <v/>
      </c>
      <c r="Z70" s="225"/>
      <c r="AA70" s="225"/>
      <c r="AB70" s="225"/>
      <c r="AC70" s="225"/>
      <c r="AD70" s="132" t="str">
        <f t="shared" si="17"/>
        <v/>
      </c>
      <c r="AE70" s="132" t="str">
        <f t="shared" si="18"/>
        <v/>
      </c>
      <c r="AF70" s="132" t="str">
        <f t="shared" si="19"/>
        <v/>
      </c>
      <c r="AG70" s="225"/>
      <c r="AH70" s="225"/>
      <c r="AI70" s="225"/>
      <c r="AJ70" s="284" t="str">
        <f t="shared" si="12"/>
        <v/>
      </c>
      <c r="AK70" s="281"/>
    </row>
    <row r="71" spans="1:37" s="128" customFormat="1" x14ac:dyDescent="0.25">
      <c r="A71" s="128">
        <v>34</v>
      </c>
      <c r="B71" s="134"/>
      <c r="C71" s="134"/>
      <c r="D71" s="134"/>
      <c r="E71" s="134"/>
      <c r="F71" s="134"/>
      <c r="G71" s="134"/>
      <c r="H71" s="135"/>
      <c r="I71" s="134" t="s">
        <v>37</v>
      </c>
      <c r="J71" s="132" t="s">
        <v>37</v>
      </c>
      <c r="K71" s="132" t="str">
        <f t="shared" si="20"/>
        <v/>
      </c>
      <c r="L71" s="134" t="str">
        <f t="shared" si="24"/>
        <v/>
      </c>
      <c r="M71" s="135" t="str">
        <f t="shared" si="25"/>
        <v/>
      </c>
      <c r="N71" s="134" t="str">
        <f t="shared" si="9"/>
        <v/>
      </c>
      <c r="O71" s="132" t="str">
        <f t="shared" si="23"/>
        <v/>
      </c>
      <c r="P71" s="134" t="str">
        <f t="shared" si="26"/>
        <v/>
      </c>
      <c r="Q71" s="134" t="str">
        <f t="shared" si="27"/>
        <v/>
      </c>
      <c r="R71" s="132"/>
      <c r="S71" s="134" t="str">
        <f t="shared" si="28"/>
        <v/>
      </c>
      <c r="T71" s="134" t="str">
        <f t="shared" si="29"/>
        <v/>
      </c>
      <c r="U71" s="132" t="str">
        <f t="shared" si="30"/>
        <v/>
      </c>
      <c r="V71" s="225" t="str">
        <f t="shared" si="31"/>
        <v/>
      </c>
      <c r="W71" s="132"/>
      <c r="X71" s="225" t="str">
        <f t="shared" ref="X71:X102" si="33">IF(B71&lt;&gt;"",IF($K$28&lt;&gt;"",$K$28,""),"")</f>
        <v/>
      </c>
      <c r="Y71" s="277" t="str">
        <f t="shared" si="32"/>
        <v/>
      </c>
      <c r="Z71" s="225"/>
      <c r="AA71" s="225"/>
      <c r="AB71" s="225"/>
      <c r="AC71" s="225"/>
      <c r="AD71" s="132" t="str">
        <f t="shared" si="17"/>
        <v/>
      </c>
      <c r="AE71" s="132" t="str">
        <f t="shared" si="18"/>
        <v/>
      </c>
      <c r="AF71" s="132" t="str">
        <f t="shared" si="19"/>
        <v/>
      </c>
      <c r="AG71" s="225"/>
      <c r="AH71" s="225"/>
      <c r="AI71" s="225"/>
      <c r="AJ71" s="284" t="str">
        <f t="shared" si="12"/>
        <v/>
      </c>
      <c r="AK71" s="281"/>
    </row>
    <row r="72" spans="1:37" s="128" customFormat="1" x14ac:dyDescent="0.25">
      <c r="A72" s="128">
        <v>35</v>
      </c>
      <c r="B72" s="134"/>
      <c r="C72" s="134"/>
      <c r="D72" s="134"/>
      <c r="E72" s="134"/>
      <c r="F72" s="134"/>
      <c r="G72" s="134"/>
      <c r="H72" s="135"/>
      <c r="I72" s="134" t="s">
        <v>37</v>
      </c>
      <c r="J72" s="132" t="s">
        <v>37</v>
      </c>
      <c r="K72" s="132" t="str">
        <f t="shared" si="20"/>
        <v/>
      </c>
      <c r="L72" s="134" t="str">
        <f t="shared" si="24"/>
        <v/>
      </c>
      <c r="M72" s="135" t="str">
        <f t="shared" si="25"/>
        <v/>
      </c>
      <c r="N72" s="134" t="str">
        <f t="shared" si="9"/>
        <v/>
      </c>
      <c r="O72" s="132" t="str">
        <f t="shared" si="23"/>
        <v/>
      </c>
      <c r="P72" s="134" t="str">
        <f t="shared" si="26"/>
        <v/>
      </c>
      <c r="Q72" s="134" t="str">
        <f t="shared" si="27"/>
        <v/>
      </c>
      <c r="R72" s="132"/>
      <c r="S72" s="134" t="str">
        <f t="shared" si="28"/>
        <v/>
      </c>
      <c r="T72" s="134" t="str">
        <f t="shared" si="29"/>
        <v/>
      </c>
      <c r="U72" s="132" t="str">
        <f t="shared" si="30"/>
        <v/>
      </c>
      <c r="V72" s="225" t="str">
        <f t="shared" si="31"/>
        <v/>
      </c>
      <c r="W72" s="132"/>
      <c r="X72" s="225" t="str">
        <f t="shared" si="33"/>
        <v/>
      </c>
      <c r="Y72" s="277" t="str">
        <f t="shared" si="32"/>
        <v/>
      </c>
      <c r="Z72" s="225"/>
      <c r="AA72" s="225"/>
      <c r="AB72" s="225"/>
      <c r="AC72" s="225"/>
      <c r="AD72" s="132" t="str">
        <f t="shared" si="17"/>
        <v/>
      </c>
      <c r="AE72" s="132" t="str">
        <f t="shared" si="18"/>
        <v/>
      </c>
      <c r="AF72" s="132" t="str">
        <f t="shared" si="19"/>
        <v/>
      </c>
      <c r="AG72" s="225"/>
      <c r="AH72" s="225"/>
      <c r="AI72" s="225"/>
      <c r="AJ72" s="284" t="str">
        <f t="shared" si="12"/>
        <v/>
      </c>
      <c r="AK72" s="281"/>
    </row>
    <row r="73" spans="1:37" s="128" customFormat="1" x14ac:dyDescent="0.25">
      <c r="A73" s="128">
        <v>36</v>
      </c>
      <c r="B73" s="134"/>
      <c r="C73" s="134"/>
      <c r="D73" s="134"/>
      <c r="E73" s="134"/>
      <c r="F73" s="134"/>
      <c r="G73" s="134"/>
      <c r="H73" s="135"/>
      <c r="I73" s="134" t="s">
        <v>37</v>
      </c>
      <c r="J73" s="132" t="s">
        <v>37</v>
      </c>
      <c r="K73" s="132" t="str">
        <f t="shared" si="20"/>
        <v/>
      </c>
      <c r="L73" s="134" t="str">
        <f t="shared" si="24"/>
        <v/>
      </c>
      <c r="M73" s="135" t="str">
        <f t="shared" si="25"/>
        <v/>
      </c>
      <c r="N73" s="134" t="str">
        <f t="shared" si="9"/>
        <v/>
      </c>
      <c r="O73" s="132" t="str">
        <f t="shared" si="23"/>
        <v/>
      </c>
      <c r="P73" s="134" t="str">
        <f t="shared" si="26"/>
        <v/>
      </c>
      <c r="Q73" s="134" t="str">
        <f t="shared" si="27"/>
        <v/>
      </c>
      <c r="R73" s="132"/>
      <c r="S73" s="134" t="str">
        <f t="shared" si="28"/>
        <v/>
      </c>
      <c r="T73" s="134" t="str">
        <f t="shared" si="29"/>
        <v/>
      </c>
      <c r="U73" s="132" t="str">
        <f t="shared" si="30"/>
        <v/>
      </c>
      <c r="V73" s="225" t="str">
        <f t="shared" si="31"/>
        <v/>
      </c>
      <c r="W73" s="132"/>
      <c r="X73" s="225" t="str">
        <f t="shared" si="33"/>
        <v/>
      </c>
      <c r="Y73" s="277" t="str">
        <f t="shared" si="32"/>
        <v/>
      </c>
      <c r="Z73" s="225"/>
      <c r="AA73" s="225"/>
      <c r="AB73" s="225"/>
      <c r="AC73" s="225"/>
      <c r="AD73" s="132" t="str">
        <f t="shared" si="17"/>
        <v/>
      </c>
      <c r="AE73" s="132" t="str">
        <f t="shared" si="18"/>
        <v/>
      </c>
      <c r="AF73" s="132" t="str">
        <f t="shared" si="19"/>
        <v/>
      </c>
      <c r="AG73" s="225"/>
      <c r="AH73" s="225"/>
      <c r="AI73" s="225"/>
      <c r="AJ73" s="284" t="str">
        <f t="shared" si="12"/>
        <v/>
      </c>
      <c r="AK73" s="281"/>
    </row>
    <row r="74" spans="1:37" s="128" customFormat="1" x14ac:dyDescent="0.25">
      <c r="A74" s="128">
        <v>37</v>
      </c>
      <c r="B74" s="134"/>
      <c r="C74" s="134"/>
      <c r="D74" s="134"/>
      <c r="E74" s="134"/>
      <c r="F74" s="134"/>
      <c r="G74" s="134"/>
      <c r="H74" s="135"/>
      <c r="I74" s="134" t="s">
        <v>37</v>
      </c>
      <c r="J74" s="132" t="s">
        <v>37</v>
      </c>
      <c r="K74" s="132" t="str">
        <f t="shared" si="20"/>
        <v/>
      </c>
      <c r="L74" s="134" t="str">
        <f t="shared" si="24"/>
        <v/>
      </c>
      <c r="M74" s="135" t="str">
        <f t="shared" si="25"/>
        <v/>
      </c>
      <c r="N74" s="134" t="str">
        <f t="shared" si="9"/>
        <v/>
      </c>
      <c r="O74" s="132" t="str">
        <f t="shared" si="23"/>
        <v/>
      </c>
      <c r="P74" s="134" t="str">
        <f t="shared" si="26"/>
        <v/>
      </c>
      <c r="Q74" s="134" t="str">
        <f t="shared" si="27"/>
        <v/>
      </c>
      <c r="R74" s="132"/>
      <c r="S74" s="134" t="str">
        <f t="shared" si="28"/>
        <v/>
      </c>
      <c r="T74" s="134" t="str">
        <f t="shared" si="29"/>
        <v/>
      </c>
      <c r="U74" s="132" t="str">
        <f t="shared" si="30"/>
        <v/>
      </c>
      <c r="V74" s="225" t="str">
        <f t="shared" si="31"/>
        <v/>
      </c>
      <c r="W74" s="132"/>
      <c r="X74" s="225" t="str">
        <f t="shared" si="33"/>
        <v/>
      </c>
      <c r="Y74" s="277" t="str">
        <f t="shared" si="32"/>
        <v/>
      </c>
      <c r="Z74" s="225"/>
      <c r="AA74" s="225"/>
      <c r="AB74" s="225"/>
      <c r="AC74" s="225"/>
      <c r="AD74" s="132" t="str">
        <f t="shared" si="17"/>
        <v/>
      </c>
      <c r="AE74" s="132" t="str">
        <f t="shared" si="18"/>
        <v/>
      </c>
      <c r="AF74" s="132" t="str">
        <f t="shared" si="19"/>
        <v/>
      </c>
      <c r="AG74" s="225"/>
      <c r="AH74" s="225"/>
      <c r="AI74" s="225"/>
      <c r="AJ74" s="284" t="str">
        <f t="shared" si="12"/>
        <v/>
      </c>
      <c r="AK74" s="281"/>
    </row>
    <row r="75" spans="1:37" s="128" customFormat="1" x14ac:dyDescent="0.25">
      <c r="A75" s="128">
        <v>38</v>
      </c>
      <c r="B75" s="134"/>
      <c r="C75" s="134"/>
      <c r="D75" s="134"/>
      <c r="E75" s="134"/>
      <c r="F75" s="134"/>
      <c r="G75" s="134"/>
      <c r="H75" s="135"/>
      <c r="I75" s="134" t="s">
        <v>37</v>
      </c>
      <c r="J75" s="132" t="s">
        <v>37</v>
      </c>
      <c r="K75" s="132" t="str">
        <f t="shared" si="20"/>
        <v/>
      </c>
      <c r="L75" s="134" t="str">
        <f t="shared" si="24"/>
        <v/>
      </c>
      <c r="M75" s="135" t="str">
        <f t="shared" si="25"/>
        <v/>
      </c>
      <c r="N75" s="134" t="str">
        <f t="shared" si="9"/>
        <v/>
      </c>
      <c r="O75" s="132" t="str">
        <f t="shared" si="23"/>
        <v/>
      </c>
      <c r="P75" s="134" t="str">
        <f t="shared" si="26"/>
        <v/>
      </c>
      <c r="Q75" s="134" t="str">
        <f t="shared" si="27"/>
        <v/>
      </c>
      <c r="R75" s="132"/>
      <c r="S75" s="134" t="str">
        <f t="shared" si="28"/>
        <v/>
      </c>
      <c r="T75" s="134" t="str">
        <f t="shared" si="29"/>
        <v/>
      </c>
      <c r="U75" s="132" t="str">
        <f t="shared" si="30"/>
        <v/>
      </c>
      <c r="V75" s="225" t="str">
        <f t="shared" si="31"/>
        <v/>
      </c>
      <c r="W75" s="132"/>
      <c r="X75" s="225" t="str">
        <f t="shared" si="33"/>
        <v/>
      </c>
      <c r="Y75" s="277" t="str">
        <f t="shared" si="32"/>
        <v/>
      </c>
      <c r="Z75" s="225"/>
      <c r="AA75" s="225"/>
      <c r="AB75" s="225"/>
      <c r="AC75" s="225"/>
      <c r="AD75" s="132" t="str">
        <f t="shared" si="17"/>
        <v/>
      </c>
      <c r="AE75" s="132" t="str">
        <f t="shared" si="18"/>
        <v/>
      </c>
      <c r="AF75" s="132" t="str">
        <f t="shared" si="19"/>
        <v/>
      </c>
      <c r="AG75" s="225"/>
      <c r="AH75" s="225"/>
      <c r="AI75" s="225"/>
      <c r="AJ75" s="284" t="str">
        <f t="shared" si="12"/>
        <v/>
      </c>
      <c r="AK75" s="281"/>
    </row>
    <row r="76" spans="1:37" s="128" customFormat="1" x14ac:dyDescent="0.25">
      <c r="A76" s="128">
        <v>39</v>
      </c>
      <c r="B76" s="134"/>
      <c r="C76" s="134"/>
      <c r="D76" s="134"/>
      <c r="E76" s="134"/>
      <c r="F76" s="134"/>
      <c r="G76" s="134"/>
      <c r="H76" s="135"/>
      <c r="I76" s="134" t="s">
        <v>37</v>
      </c>
      <c r="J76" s="132" t="s">
        <v>37</v>
      </c>
      <c r="K76" s="132" t="str">
        <f t="shared" si="20"/>
        <v/>
      </c>
      <c r="L76" s="134" t="str">
        <f t="shared" si="24"/>
        <v/>
      </c>
      <c r="M76" s="135" t="str">
        <f t="shared" si="25"/>
        <v/>
      </c>
      <c r="N76" s="134" t="str">
        <f t="shared" si="9"/>
        <v/>
      </c>
      <c r="O76" s="132" t="str">
        <f t="shared" si="23"/>
        <v/>
      </c>
      <c r="P76" s="134" t="str">
        <f t="shared" si="26"/>
        <v/>
      </c>
      <c r="Q76" s="134" t="str">
        <f t="shared" si="27"/>
        <v/>
      </c>
      <c r="R76" s="132"/>
      <c r="S76" s="134" t="str">
        <f t="shared" si="28"/>
        <v/>
      </c>
      <c r="T76" s="134" t="str">
        <f t="shared" si="29"/>
        <v/>
      </c>
      <c r="U76" s="132" t="str">
        <f t="shared" si="30"/>
        <v/>
      </c>
      <c r="V76" s="225" t="str">
        <f t="shared" si="31"/>
        <v/>
      </c>
      <c r="W76" s="132"/>
      <c r="X76" s="225" t="str">
        <f t="shared" si="33"/>
        <v/>
      </c>
      <c r="Y76" s="277" t="str">
        <f t="shared" si="32"/>
        <v/>
      </c>
      <c r="Z76" s="225"/>
      <c r="AA76" s="225"/>
      <c r="AB76" s="225"/>
      <c r="AC76" s="225"/>
      <c r="AD76" s="132" t="str">
        <f t="shared" si="17"/>
        <v/>
      </c>
      <c r="AE76" s="132" t="str">
        <f t="shared" si="18"/>
        <v/>
      </c>
      <c r="AF76" s="132" t="str">
        <f t="shared" si="19"/>
        <v/>
      </c>
      <c r="AG76" s="225"/>
      <c r="AH76" s="225"/>
      <c r="AI76" s="225"/>
      <c r="AJ76" s="284" t="str">
        <f t="shared" si="12"/>
        <v/>
      </c>
      <c r="AK76" s="281"/>
    </row>
    <row r="77" spans="1:37" s="128" customFormat="1" x14ac:dyDescent="0.25">
      <c r="A77" s="128">
        <v>40</v>
      </c>
      <c r="B77" s="134"/>
      <c r="C77" s="134"/>
      <c r="D77" s="134"/>
      <c r="E77" s="134"/>
      <c r="F77" s="134"/>
      <c r="G77" s="134"/>
      <c r="H77" s="135"/>
      <c r="I77" s="134" t="s">
        <v>37</v>
      </c>
      <c r="J77" s="132" t="s">
        <v>37</v>
      </c>
      <c r="K77" s="132" t="str">
        <f t="shared" si="20"/>
        <v/>
      </c>
      <c r="L77" s="134" t="str">
        <f t="shared" si="24"/>
        <v/>
      </c>
      <c r="M77" s="135" t="str">
        <f t="shared" si="25"/>
        <v/>
      </c>
      <c r="N77" s="134" t="str">
        <f t="shared" si="9"/>
        <v/>
      </c>
      <c r="O77" s="132" t="str">
        <f t="shared" si="23"/>
        <v/>
      </c>
      <c r="P77" s="134" t="str">
        <f t="shared" si="26"/>
        <v/>
      </c>
      <c r="Q77" s="134" t="str">
        <f t="shared" si="27"/>
        <v/>
      </c>
      <c r="R77" s="132"/>
      <c r="S77" s="134" t="str">
        <f t="shared" si="28"/>
        <v/>
      </c>
      <c r="T77" s="134" t="str">
        <f t="shared" si="29"/>
        <v/>
      </c>
      <c r="U77" s="132" t="str">
        <f t="shared" si="30"/>
        <v/>
      </c>
      <c r="V77" s="225" t="str">
        <f t="shared" si="31"/>
        <v/>
      </c>
      <c r="W77" s="132"/>
      <c r="X77" s="225" t="str">
        <f t="shared" si="33"/>
        <v/>
      </c>
      <c r="Y77" s="277" t="str">
        <f t="shared" si="32"/>
        <v/>
      </c>
      <c r="Z77" s="225"/>
      <c r="AA77" s="225"/>
      <c r="AB77" s="225"/>
      <c r="AC77" s="225"/>
      <c r="AD77" s="132" t="str">
        <f t="shared" si="17"/>
        <v/>
      </c>
      <c r="AE77" s="132" t="str">
        <f t="shared" si="18"/>
        <v/>
      </c>
      <c r="AF77" s="132" t="str">
        <f t="shared" si="19"/>
        <v/>
      </c>
      <c r="AG77" s="225"/>
      <c r="AH77" s="225"/>
      <c r="AI77" s="225"/>
      <c r="AJ77" s="284" t="str">
        <f t="shared" si="12"/>
        <v/>
      </c>
      <c r="AK77" s="281"/>
    </row>
    <row r="78" spans="1:37" s="128" customFormat="1" x14ac:dyDescent="0.25">
      <c r="A78" s="128">
        <v>41</v>
      </c>
      <c r="B78" s="134"/>
      <c r="C78" s="134"/>
      <c r="D78" s="134"/>
      <c r="E78" s="134"/>
      <c r="F78" s="134"/>
      <c r="G78" s="134"/>
      <c r="H78" s="135"/>
      <c r="I78" s="134" t="s">
        <v>37</v>
      </c>
      <c r="J78" s="132" t="s">
        <v>37</v>
      </c>
      <c r="K78" s="132" t="str">
        <f t="shared" si="20"/>
        <v/>
      </c>
      <c r="L78" s="134" t="str">
        <f t="shared" si="24"/>
        <v/>
      </c>
      <c r="M78" s="135" t="str">
        <f t="shared" si="25"/>
        <v/>
      </c>
      <c r="N78" s="134" t="str">
        <f t="shared" si="9"/>
        <v/>
      </c>
      <c r="O78" s="132" t="str">
        <f t="shared" si="23"/>
        <v/>
      </c>
      <c r="P78" s="134" t="str">
        <f t="shared" si="26"/>
        <v/>
      </c>
      <c r="Q78" s="134" t="str">
        <f t="shared" si="27"/>
        <v/>
      </c>
      <c r="R78" s="132"/>
      <c r="S78" s="134" t="str">
        <f t="shared" si="28"/>
        <v/>
      </c>
      <c r="T78" s="134" t="str">
        <f t="shared" si="29"/>
        <v/>
      </c>
      <c r="U78" s="132" t="str">
        <f t="shared" si="30"/>
        <v/>
      </c>
      <c r="V78" s="225" t="str">
        <f t="shared" si="31"/>
        <v/>
      </c>
      <c r="W78" s="132"/>
      <c r="X78" s="225" t="str">
        <f t="shared" si="33"/>
        <v/>
      </c>
      <c r="Y78" s="277" t="str">
        <f t="shared" si="32"/>
        <v/>
      </c>
      <c r="Z78" s="225"/>
      <c r="AA78" s="225"/>
      <c r="AB78" s="225"/>
      <c r="AC78" s="225"/>
      <c r="AD78" s="132" t="str">
        <f t="shared" si="17"/>
        <v/>
      </c>
      <c r="AE78" s="132" t="str">
        <f t="shared" si="18"/>
        <v/>
      </c>
      <c r="AF78" s="132" t="str">
        <f t="shared" si="19"/>
        <v/>
      </c>
      <c r="AG78" s="225"/>
      <c r="AH78" s="225"/>
      <c r="AI78" s="225"/>
      <c r="AJ78" s="284" t="str">
        <f t="shared" si="12"/>
        <v/>
      </c>
      <c r="AK78" s="281"/>
    </row>
    <row r="79" spans="1:37" s="128" customFormat="1" x14ac:dyDescent="0.25">
      <c r="A79" s="128">
        <v>42</v>
      </c>
      <c r="B79" s="134"/>
      <c r="C79" s="134"/>
      <c r="D79" s="134"/>
      <c r="E79" s="134"/>
      <c r="F79" s="134"/>
      <c r="G79" s="134"/>
      <c r="H79" s="135"/>
      <c r="I79" s="134" t="s">
        <v>37</v>
      </c>
      <c r="J79" s="132" t="s">
        <v>37</v>
      </c>
      <c r="K79" s="132" t="str">
        <f t="shared" si="20"/>
        <v/>
      </c>
      <c r="L79" s="134" t="str">
        <f t="shared" si="24"/>
        <v/>
      </c>
      <c r="M79" s="135" t="str">
        <f t="shared" si="25"/>
        <v/>
      </c>
      <c r="N79" s="134" t="str">
        <f t="shared" si="9"/>
        <v/>
      </c>
      <c r="O79" s="132" t="str">
        <f t="shared" si="23"/>
        <v/>
      </c>
      <c r="P79" s="134" t="str">
        <f t="shared" si="26"/>
        <v/>
      </c>
      <c r="Q79" s="134" t="str">
        <f t="shared" si="27"/>
        <v/>
      </c>
      <c r="R79" s="132"/>
      <c r="S79" s="134" t="str">
        <f t="shared" si="28"/>
        <v/>
      </c>
      <c r="T79" s="134" t="str">
        <f t="shared" si="29"/>
        <v/>
      </c>
      <c r="U79" s="132" t="str">
        <f t="shared" si="30"/>
        <v/>
      </c>
      <c r="V79" s="225" t="str">
        <f t="shared" si="31"/>
        <v/>
      </c>
      <c r="W79" s="132"/>
      <c r="X79" s="225" t="str">
        <f t="shared" si="33"/>
        <v/>
      </c>
      <c r="Y79" s="277" t="str">
        <f t="shared" si="32"/>
        <v/>
      </c>
      <c r="Z79" s="225"/>
      <c r="AA79" s="225"/>
      <c r="AB79" s="225"/>
      <c r="AC79" s="225"/>
      <c r="AD79" s="132" t="str">
        <f t="shared" si="17"/>
        <v/>
      </c>
      <c r="AE79" s="132" t="str">
        <f t="shared" si="18"/>
        <v/>
      </c>
      <c r="AF79" s="132" t="str">
        <f t="shared" si="19"/>
        <v/>
      </c>
      <c r="AG79" s="225"/>
      <c r="AH79" s="225"/>
      <c r="AI79" s="225"/>
      <c r="AJ79" s="284" t="str">
        <f t="shared" si="12"/>
        <v/>
      </c>
      <c r="AK79" s="281"/>
    </row>
    <row r="80" spans="1:37" s="128" customFormat="1" x14ac:dyDescent="0.25">
      <c r="A80" s="128">
        <v>43</v>
      </c>
      <c r="B80" s="134"/>
      <c r="C80" s="134"/>
      <c r="D80" s="134"/>
      <c r="E80" s="134"/>
      <c r="F80" s="134"/>
      <c r="G80" s="134"/>
      <c r="H80" s="135"/>
      <c r="I80" s="134" t="s">
        <v>37</v>
      </c>
      <c r="J80" s="132" t="s">
        <v>37</v>
      </c>
      <c r="K80" s="132" t="str">
        <f t="shared" si="20"/>
        <v/>
      </c>
      <c r="L80" s="134" t="str">
        <f t="shared" si="24"/>
        <v/>
      </c>
      <c r="M80" s="135" t="str">
        <f t="shared" si="25"/>
        <v/>
      </c>
      <c r="N80" s="134" t="str">
        <f t="shared" si="9"/>
        <v/>
      </c>
      <c r="O80" s="132" t="str">
        <f t="shared" si="23"/>
        <v/>
      </c>
      <c r="P80" s="134" t="str">
        <f t="shared" si="26"/>
        <v/>
      </c>
      <c r="Q80" s="134" t="str">
        <f t="shared" si="27"/>
        <v/>
      </c>
      <c r="R80" s="132"/>
      <c r="S80" s="134" t="str">
        <f t="shared" si="28"/>
        <v/>
      </c>
      <c r="T80" s="134" t="str">
        <f t="shared" si="29"/>
        <v/>
      </c>
      <c r="U80" s="132" t="str">
        <f t="shared" si="30"/>
        <v/>
      </c>
      <c r="V80" s="225" t="str">
        <f t="shared" si="31"/>
        <v/>
      </c>
      <c r="W80" s="132"/>
      <c r="X80" s="225" t="str">
        <f t="shared" si="33"/>
        <v/>
      </c>
      <c r="Y80" s="277" t="str">
        <f t="shared" si="32"/>
        <v/>
      </c>
      <c r="Z80" s="225"/>
      <c r="AA80" s="225"/>
      <c r="AB80" s="225"/>
      <c r="AC80" s="225"/>
      <c r="AD80" s="132" t="str">
        <f t="shared" si="17"/>
        <v/>
      </c>
      <c r="AE80" s="132" t="str">
        <f t="shared" si="18"/>
        <v/>
      </c>
      <c r="AF80" s="132" t="str">
        <f t="shared" si="19"/>
        <v/>
      </c>
      <c r="AG80" s="225"/>
      <c r="AH80" s="225"/>
      <c r="AI80" s="225"/>
      <c r="AJ80" s="284" t="str">
        <f t="shared" si="12"/>
        <v/>
      </c>
      <c r="AK80" s="281"/>
    </row>
    <row r="81" spans="1:37" s="128" customFormat="1" x14ac:dyDescent="0.25">
      <c r="A81" s="128">
        <v>44</v>
      </c>
      <c r="B81" s="134"/>
      <c r="C81" s="134"/>
      <c r="D81" s="134"/>
      <c r="E81" s="134"/>
      <c r="F81" s="134"/>
      <c r="G81" s="134"/>
      <c r="H81" s="135"/>
      <c r="I81" s="134" t="s">
        <v>37</v>
      </c>
      <c r="J81" s="132" t="s">
        <v>37</v>
      </c>
      <c r="K81" s="132" t="str">
        <f t="shared" si="20"/>
        <v/>
      </c>
      <c r="L81" s="134" t="str">
        <f t="shared" si="24"/>
        <v/>
      </c>
      <c r="M81" s="135" t="str">
        <f t="shared" si="25"/>
        <v/>
      </c>
      <c r="N81" s="134" t="str">
        <f t="shared" si="9"/>
        <v/>
      </c>
      <c r="O81" s="132" t="str">
        <f t="shared" si="23"/>
        <v/>
      </c>
      <c r="P81" s="134" t="str">
        <f t="shared" si="26"/>
        <v/>
      </c>
      <c r="Q81" s="134" t="str">
        <f t="shared" si="27"/>
        <v/>
      </c>
      <c r="R81" s="132"/>
      <c r="S81" s="134" t="str">
        <f t="shared" si="28"/>
        <v/>
      </c>
      <c r="T81" s="134" t="str">
        <f t="shared" si="29"/>
        <v/>
      </c>
      <c r="U81" s="132" t="str">
        <f t="shared" si="30"/>
        <v/>
      </c>
      <c r="V81" s="225" t="str">
        <f t="shared" si="31"/>
        <v/>
      </c>
      <c r="W81" s="132"/>
      <c r="X81" s="225" t="str">
        <f t="shared" si="33"/>
        <v/>
      </c>
      <c r="Y81" s="277" t="str">
        <f t="shared" si="32"/>
        <v/>
      </c>
      <c r="Z81" s="225"/>
      <c r="AA81" s="225"/>
      <c r="AB81" s="225"/>
      <c r="AC81" s="225"/>
      <c r="AD81" s="132" t="str">
        <f t="shared" si="17"/>
        <v/>
      </c>
      <c r="AE81" s="132" t="str">
        <f t="shared" si="18"/>
        <v/>
      </c>
      <c r="AF81" s="132" t="str">
        <f t="shared" si="19"/>
        <v/>
      </c>
      <c r="AG81" s="225"/>
      <c r="AH81" s="225"/>
      <c r="AI81" s="225"/>
      <c r="AJ81" s="284" t="str">
        <f t="shared" si="12"/>
        <v/>
      </c>
      <c r="AK81" s="281"/>
    </row>
    <row r="82" spans="1:37" s="128" customFormat="1" x14ac:dyDescent="0.25">
      <c r="A82" s="128">
        <v>45</v>
      </c>
      <c r="B82" s="134"/>
      <c r="C82" s="134"/>
      <c r="D82" s="134"/>
      <c r="E82" s="134"/>
      <c r="F82" s="134"/>
      <c r="G82" s="134"/>
      <c r="H82" s="135"/>
      <c r="I82" s="134" t="s">
        <v>37</v>
      </c>
      <c r="J82" s="132" t="s">
        <v>37</v>
      </c>
      <c r="K82" s="132" t="str">
        <f t="shared" si="20"/>
        <v/>
      </c>
      <c r="L82" s="134" t="str">
        <f t="shared" si="24"/>
        <v/>
      </c>
      <c r="M82" s="135" t="str">
        <f t="shared" si="25"/>
        <v/>
      </c>
      <c r="N82" s="134" t="str">
        <f t="shared" si="9"/>
        <v/>
      </c>
      <c r="O82" s="132" t="str">
        <f t="shared" si="23"/>
        <v/>
      </c>
      <c r="P82" s="134" t="str">
        <f t="shared" si="26"/>
        <v/>
      </c>
      <c r="Q82" s="134" t="str">
        <f t="shared" si="27"/>
        <v/>
      </c>
      <c r="R82" s="132"/>
      <c r="S82" s="134" t="str">
        <f t="shared" si="28"/>
        <v/>
      </c>
      <c r="T82" s="134" t="str">
        <f t="shared" si="29"/>
        <v/>
      </c>
      <c r="U82" s="132" t="str">
        <f t="shared" si="30"/>
        <v/>
      </c>
      <c r="V82" s="225" t="str">
        <f t="shared" si="31"/>
        <v/>
      </c>
      <c r="W82" s="132"/>
      <c r="X82" s="225" t="str">
        <f t="shared" si="33"/>
        <v/>
      </c>
      <c r="Y82" s="277" t="str">
        <f t="shared" si="32"/>
        <v/>
      </c>
      <c r="Z82" s="225"/>
      <c r="AA82" s="225"/>
      <c r="AB82" s="225"/>
      <c r="AC82" s="225"/>
      <c r="AD82" s="132" t="str">
        <f t="shared" si="17"/>
        <v/>
      </c>
      <c r="AE82" s="132" t="str">
        <f t="shared" si="18"/>
        <v/>
      </c>
      <c r="AF82" s="132" t="str">
        <f t="shared" si="19"/>
        <v/>
      </c>
      <c r="AG82" s="225"/>
      <c r="AH82" s="225"/>
      <c r="AI82" s="225"/>
      <c r="AJ82" s="284" t="str">
        <f t="shared" si="12"/>
        <v/>
      </c>
      <c r="AK82" s="281"/>
    </row>
    <row r="83" spans="1:37" s="128" customFormat="1" x14ac:dyDescent="0.25">
      <c r="A83" s="128">
        <v>46</v>
      </c>
      <c r="B83" s="134"/>
      <c r="C83" s="134"/>
      <c r="D83" s="134"/>
      <c r="E83" s="134"/>
      <c r="F83" s="134"/>
      <c r="G83" s="134"/>
      <c r="H83" s="135"/>
      <c r="I83" s="134" t="s">
        <v>37</v>
      </c>
      <c r="J83" s="132" t="s">
        <v>37</v>
      </c>
      <c r="K83" s="132" t="str">
        <f t="shared" si="20"/>
        <v/>
      </c>
      <c r="L83" s="134" t="str">
        <f t="shared" si="24"/>
        <v/>
      </c>
      <c r="M83" s="135" t="str">
        <f t="shared" si="25"/>
        <v/>
      </c>
      <c r="N83" s="134" t="str">
        <f t="shared" si="9"/>
        <v/>
      </c>
      <c r="O83" s="132" t="str">
        <f t="shared" si="23"/>
        <v/>
      </c>
      <c r="P83" s="134" t="str">
        <f t="shared" si="26"/>
        <v/>
      </c>
      <c r="Q83" s="134" t="str">
        <f t="shared" si="27"/>
        <v/>
      </c>
      <c r="R83" s="132"/>
      <c r="S83" s="134" t="str">
        <f t="shared" si="28"/>
        <v/>
      </c>
      <c r="T83" s="134" t="str">
        <f t="shared" si="29"/>
        <v/>
      </c>
      <c r="U83" s="132" t="str">
        <f t="shared" si="30"/>
        <v/>
      </c>
      <c r="V83" s="225" t="str">
        <f t="shared" si="31"/>
        <v/>
      </c>
      <c r="W83" s="132"/>
      <c r="X83" s="225" t="str">
        <f t="shared" si="33"/>
        <v/>
      </c>
      <c r="Y83" s="277" t="str">
        <f t="shared" si="32"/>
        <v/>
      </c>
      <c r="Z83" s="225"/>
      <c r="AA83" s="225"/>
      <c r="AB83" s="225"/>
      <c r="AC83" s="225"/>
      <c r="AD83" s="132" t="str">
        <f t="shared" si="17"/>
        <v/>
      </c>
      <c r="AE83" s="132" t="str">
        <f t="shared" si="18"/>
        <v/>
      </c>
      <c r="AF83" s="132" t="str">
        <f t="shared" si="19"/>
        <v/>
      </c>
      <c r="AG83" s="225"/>
      <c r="AH83" s="225"/>
      <c r="AI83" s="225"/>
      <c r="AJ83" s="284" t="str">
        <f t="shared" si="12"/>
        <v/>
      </c>
      <c r="AK83" s="281"/>
    </row>
    <row r="84" spans="1:37" s="128" customFormat="1" x14ac:dyDescent="0.25">
      <c r="A84" s="128">
        <v>47</v>
      </c>
      <c r="B84" s="134"/>
      <c r="C84" s="134"/>
      <c r="D84" s="134"/>
      <c r="E84" s="134"/>
      <c r="F84" s="134"/>
      <c r="G84" s="134"/>
      <c r="H84" s="135"/>
      <c r="I84" s="134" t="s">
        <v>37</v>
      </c>
      <c r="J84" s="132" t="s">
        <v>37</v>
      </c>
      <c r="K84" s="132" t="str">
        <f t="shared" si="20"/>
        <v/>
      </c>
      <c r="L84" s="134" t="str">
        <f t="shared" si="24"/>
        <v/>
      </c>
      <c r="M84" s="135" t="str">
        <f t="shared" si="25"/>
        <v/>
      </c>
      <c r="N84" s="134" t="str">
        <f t="shared" si="9"/>
        <v/>
      </c>
      <c r="O84" s="132" t="str">
        <f t="shared" si="23"/>
        <v/>
      </c>
      <c r="P84" s="134" t="str">
        <f t="shared" si="26"/>
        <v/>
      </c>
      <c r="Q84" s="134" t="str">
        <f t="shared" si="27"/>
        <v/>
      </c>
      <c r="R84" s="132"/>
      <c r="S84" s="134" t="str">
        <f t="shared" si="28"/>
        <v/>
      </c>
      <c r="T84" s="134" t="str">
        <f t="shared" si="29"/>
        <v/>
      </c>
      <c r="U84" s="132" t="str">
        <f t="shared" si="30"/>
        <v/>
      </c>
      <c r="V84" s="225" t="str">
        <f t="shared" si="31"/>
        <v/>
      </c>
      <c r="W84" s="132"/>
      <c r="X84" s="225" t="str">
        <f t="shared" si="33"/>
        <v/>
      </c>
      <c r="Y84" s="277" t="str">
        <f t="shared" si="32"/>
        <v/>
      </c>
      <c r="Z84" s="225"/>
      <c r="AA84" s="225"/>
      <c r="AB84" s="225"/>
      <c r="AC84" s="225"/>
      <c r="AD84" s="132" t="str">
        <f t="shared" si="17"/>
        <v/>
      </c>
      <c r="AE84" s="132" t="str">
        <f t="shared" si="18"/>
        <v/>
      </c>
      <c r="AF84" s="132" t="str">
        <f t="shared" si="19"/>
        <v/>
      </c>
      <c r="AG84" s="225"/>
      <c r="AH84" s="225"/>
      <c r="AI84" s="225"/>
      <c r="AJ84" s="284" t="str">
        <f t="shared" si="12"/>
        <v/>
      </c>
      <c r="AK84" s="281"/>
    </row>
    <row r="85" spans="1:37" s="128" customFormat="1" x14ac:dyDescent="0.25">
      <c r="A85" s="128">
        <v>48</v>
      </c>
      <c r="B85" s="134"/>
      <c r="C85" s="134"/>
      <c r="D85" s="134"/>
      <c r="E85" s="134"/>
      <c r="F85" s="134"/>
      <c r="G85" s="134"/>
      <c r="H85" s="135"/>
      <c r="I85" s="134" t="s">
        <v>37</v>
      </c>
      <c r="J85" s="132" t="s">
        <v>37</v>
      </c>
      <c r="K85" s="132" t="str">
        <f t="shared" si="20"/>
        <v/>
      </c>
      <c r="L85" s="134" t="str">
        <f t="shared" si="24"/>
        <v/>
      </c>
      <c r="M85" s="135" t="str">
        <f t="shared" si="25"/>
        <v/>
      </c>
      <c r="N85" s="134" t="str">
        <f t="shared" si="9"/>
        <v/>
      </c>
      <c r="O85" s="132" t="str">
        <f t="shared" si="23"/>
        <v/>
      </c>
      <c r="P85" s="134" t="str">
        <f t="shared" si="26"/>
        <v/>
      </c>
      <c r="Q85" s="134" t="str">
        <f t="shared" si="27"/>
        <v/>
      </c>
      <c r="R85" s="132"/>
      <c r="S85" s="134" t="str">
        <f t="shared" si="28"/>
        <v/>
      </c>
      <c r="T85" s="134" t="str">
        <f t="shared" si="29"/>
        <v/>
      </c>
      <c r="U85" s="132" t="str">
        <f t="shared" si="30"/>
        <v/>
      </c>
      <c r="V85" s="225" t="str">
        <f t="shared" si="31"/>
        <v/>
      </c>
      <c r="W85" s="132"/>
      <c r="X85" s="225" t="str">
        <f t="shared" si="33"/>
        <v/>
      </c>
      <c r="Y85" s="277" t="str">
        <f t="shared" si="32"/>
        <v/>
      </c>
      <c r="Z85" s="225"/>
      <c r="AA85" s="225"/>
      <c r="AB85" s="225"/>
      <c r="AC85" s="225"/>
      <c r="AD85" s="132" t="str">
        <f t="shared" si="17"/>
        <v/>
      </c>
      <c r="AE85" s="132" t="str">
        <f t="shared" si="18"/>
        <v/>
      </c>
      <c r="AF85" s="132" t="str">
        <f t="shared" si="19"/>
        <v/>
      </c>
      <c r="AG85" s="225"/>
      <c r="AH85" s="225"/>
      <c r="AI85" s="225"/>
      <c r="AJ85" s="284" t="str">
        <f t="shared" si="12"/>
        <v/>
      </c>
      <c r="AK85" s="281"/>
    </row>
    <row r="86" spans="1:37" s="128" customFormat="1" x14ac:dyDescent="0.25">
      <c r="A86" s="128">
        <v>49</v>
      </c>
      <c r="B86" s="134"/>
      <c r="C86" s="134"/>
      <c r="D86" s="134"/>
      <c r="E86" s="134"/>
      <c r="F86" s="134"/>
      <c r="G86" s="134"/>
      <c r="H86" s="135"/>
      <c r="I86" s="134" t="s">
        <v>37</v>
      </c>
      <c r="J86" s="132" t="s">
        <v>37</v>
      </c>
      <c r="K86" s="132" t="str">
        <f t="shared" si="20"/>
        <v/>
      </c>
      <c r="L86" s="134" t="str">
        <f t="shared" si="24"/>
        <v/>
      </c>
      <c r="M86" s="135" t="str">
        <f t="shared" si="25"/>
        <v/>
      </c>
      <c r="N86" s="134" t="str">
        <f t="shared" si="9"/>
        <v/>
      </c>
      <c r="O86" s="132" t="str">
        <f t="shared" si="23"/>
        <v/>
      </c>
      <c r="P86" s="134" t="str">
        <f t="shared" si="26"/>
        <v/>
      </c>
      <c r="Q86" s="134" t="str">
        <f t="shared" si="27"/>
        <v/>
      </c>
      <c r="R86" s="132"/>
      <c r="S86" s="134" t="str">
        <f t="shared" si="28"/>
        <v/>
      </c>
      <c r="T86" s="134" t="str">
        <f t="shared" si="29"/>
        <v/>
      </c>
      <c r="U86" s="132" t="str">
        <f t="shared" si="30"/>
        <v/>
      </c>
      <c r="V86" s="225" t="str">
        <f t="shared" si="31"/>
        <v/>
      </c>
      <c r="W86" s="132"/>
      <c r="X86" s="225" t="str">
        <f t="shared" si="33"/>
        <v/>
      </c>
      <c r="Y86" s="277" t="str">
        <f t="shared" si="32"/>
        <v/>
      </c>
      <c r="Z86" s="225"/>
      <c r="AA86" s="225"/>
      <c r="AB86" s="225"/>
      <c r="AC86" s="225"/>
      <c r="AD86" s="132" t="str">
        <f t="shared" si="17"/>
        <v/>
      </c>
      <c r="AE86" s="132" t="str">
        <f t="shared" si="18"/>
        <v/>
      </c>
      <c r="AF86" s="132" t="str">
        <f t="shared" si="19"/>
        <v/>
      </c>
      <c r="AG86" s="225"/>
      <c r="AH86" s="225"/>
      <c r="AI86" s="225"/>
      <c r="AJ86" s="284" t="str">
        <f t="shared" si="12"/>
        <v/>
      </c>
      <c r="AK86" s="281"/>
    </row>
    <row r="87" spans="1:37" s="128" customFormat="1" x14ac:dyDescent="0.25">
      <c r="A87" s="128">
        <v>50</v>
      </c>
      <c r="B87" s="134"/>
      <c r="C87" s="134"/>
      <c r="D87" s="134"/>
      <c r="E87" s="134"/>
      <c r="F87" s="134"/>
      <c r="G87" s="134"/>
      <c r="H87" s="135"/>
      <c r="I87" s="134" t="s">
        <v>37</v>
      </c>
      <c r="J87" s="132" t="s">
        <v>37</v>
      </c>
      <c r="K87" s="132" t="str">
        <f t="shared" si="20"/>
        <v/>
      </c>
      <c r="L87" s="134" t="str">
        <f t="shared" si="24"/>
        <v/>
      </c>
      <c r="M87" s="135" t="str">
        <f t="shared" si="25"/>
        <v/>
      </c>
      <c r="N87" s="134" t="str">
        <f t="shared" si="9"/>
        <v/>
      </c>
      <c r="O87" s="132" t="str">
        <f t="shared" si="23"/>
        <v/>
      </c>
      <c r="P87" s="134" t="str">
        <f t="shared" si="26"/>
        <v/>
      </c>
      <c r="Q87" s="134" t="str">
        <f t="shared" si="27"/>
        <v/>
      </c>
      <c r="R87" s="132"/>
      <c r="S87" s="134" t="str">
        <f t="shared" si="28"/>
        <v/>
      </c>
      <c r="T87" s="134" t="str">
        <f t="shared" si="29"/>
        <v/>
      </c>
      <c r="U87" s="132" t="str">
        <f t="shared" si="30"/>
        <v/>
      </c>
      <c r="V87" s="225" t="str">
        <f t="shared" si="31"/>
        <v/>
      </c>
      <c r="W87" s="132"/>
      <c r="X87" s="225" t="str">
        <f t="shared" si="33"/>
        <v/>
      </c>
      <c r="Y87" s="277" t="str">
        <f t="shared" si="32"/>
        <v/>
      </c>
      <c r="Z87" s="225"/>
      <c r="AA87" s="225"/>
      <c r="AB87" s="225"/>
      <c r="AC87" s="225"/>
      <c r="AD87" s="132" t="str">
        <f t="shared" si="17"/>
        <v/>
      </c>
      <c r="AE87" s="132" t="str">
        <f t="shared" si="18"/>
        <v/>
      </c>
      <c r="AF87" s="132" t="str">
        <f t="shared" si="19"/>
        <v/>
      </c>
      <c r="AG87" s="225"/>
      <c r="AH87" s="225"/>
      <c r="AI87" s="225"/>
      <c r="AJ87" s="284" t="str">
        <f t="shared" si="12"/>
        <v/>
      </c>
      <c r="AK87" s="281"/>
    </row>
    <row r="88" spans="1:37" s="128" customFormat="1" x14ac:dyDescent="0.25">
      <c r="A88" s="128">
        <v>51</v>
      </c>
      <c r="B88" s="134"/>
      <c r="C88" s="134"/>
      <c r="D88" s="134"/>
      <c r="E88" s="134"/>
      <c r="F88" s="134"/>
      <c r="G88" s="134"/>
      <c r="H88" s="135"/>
      <c r="I88" s="134" t="s">
        <v>37</v>
      </c>
      <c r="J88" s="132" t="s">
        <v>37</v>
      </c>
      <c r="K88" s="132" t="str">
        <f t="shared" si="20"/>
        <v/>
      </c>
      <c r="L88" s="134" t="str">
        <f t="shared" si="24"/>
        <v/>
      </c>
      <c r="M88" s="135" t="str">
        <f t="shared" si="25"/>
        <v/>
      </c>
      <c r="N88" s="134" t="str">
        <f t="shared" si="9"/>
        <v/>
      </c>
      <c r="O88" s="132" t="str">
        <f t="shared" si="23"/>
        <v/>
      </c>
      <c r="P88" s="134" t="str">
        <f t="shared" si="26"/>
        <v/>
      </c>
      <c r="Q88" s="134" t="str">
        <f t="shared" si="27"/>
        <v/>
      </c>
      <c r="R88" s="132"/>
      <c r="S88" s="134" t="str">
        <f t="shared" si="28"/>
        <v/>
      </c>
      <c r="T88" s="134" t="str">
        <f t="shared" si="29"/>
        <v/>
      </c>
      <c r="U88" s="132" t="str">
        <f t="shared" si="30"/>
        <v/>
      </c>
      <c r="V88" s="225" t="str">
        <f t="shared" si="31"/>
        <v/>
      </c>
      <c r="W88" s="132"/>
      <c r="X88" s="225" t="str">
        <f t="shared" si="33"/>
        <v/>
      </c>
      <c r="Y88" s="277" t="str">
        <f t="shared" si="32"/>
        <v/>
      </c>
      <c r="Z88" s="225"/>
      <c r="AA88" s="225"/>
      <c r="AB88" s="225"/>
      <c r="AC88" s="225"/>
      <c r="AD88" s="132" t="str">
        <f t="shared" si="17"/>
        <v/>
      </c>
      <c r="AE88" s="132" t="str">
        <f t="shared" si="18"/>
        <v/>
      </c>
      <c r="AF88" s="132" t="str">
        <f t="shared" si="19"/>
        <v/>
      </c>
      <c r="AG88" s="225"/>
      <c r="AH88" s="225"/>
      <c r="AI88" s="225"/>
      <c r="AJ88" s="284" t="str">
        <f t="shared" si="12"/>
        <v/>
      </c>
      <c r="AK88" s="281"/>
    </row>
    <row r="89" spans="1:37" s="128" customFormat="1" x14ac:dyDescent="0.25">
      <c r="A89" s="128">
        <v>52</v>
      </c>
      <c r="B89" s="134"/>
      <c r="C89" s="134"/>
      <c r="D89" s="134"/>
      <c r="E89" s="134"/>
      <c r="F89" s="134"/>
      <c r="G89" s="134"/>
      <c r="H89" s="135"/>
      <c r="I89" s="134" t="s">
        <v>37</v>
      </c>
      <c r="J89" s="132" t="s">
        <v>37</v>
      </c>
      <c r="K89" s="132" t="str">
        <f t="shared" si="20"/>
        <v/>
      </c>
      <c r="L89" s="134" t="str">
        <f t="shared" si="24"/>
        <v/>
      </c>
      <c r="M89" s="135" t="str">
        <f t="shared" si="25"/>
        <v/>
      </c>
      <c r="N89" s="134" t="str">
        <f t="shared" si="9"/>
        <v/>
      </c>
      <c r="O89" s="132" t="str">
        <f t="shared" si="23"/>
        <v/>
      </c>
      <c r="P89" s="134" t="str">
        <f t="shared" si="26"/>
        <v/>
      </c>
      <c r="Q89" s="134" t="str">
        <f t="shared" si="27"/>
        <v/>
      </c>
      <c r="R89" s="132"/>
      <c r="S89" s="134" t="str">
        <f t="shared" si="28"/>
        <v/>
      </c>
      <c r="T89" s="134" t="str">
        <f t="shared" si="29"/>
        <v/>
      </c>
      <c r="U89" s="132" t="str">
        <f t="shared" si="30"/>
        <v/>
      </c>
      <c r="V89" s="225" t="str">
        <f t="shared" si="31"/>
        <v/>
      </c>
      <c r="W89" s="132"/>
      <c r="X89" s="225" t="str">
        <f t="shared" si="33"/>
        <v/>
      </c>
      <c r="Y89" s="277" t="str">
        <f t="shared" si="32"/>
        <v/>
      </c>
      <c r="Z89" s="225"/>
      <c r="AA89" s="225"/>
      <c r="AB89" s="225"/>
      <c r="AC89" s="225"/>
      <c r="AD89" s="132" t="str">
        <f t="shared" si="17"/>
        <v/>
      </c>
      <c r="AE89" s="132" t="str">
        <f t="shared" si="18"/>
        <v/>
      </c>
      <c r="AF89" s="132" t="str">
        <f t="shared" si="19"/>
        <v/>
      </c>
      <c r="AG89" s="225"/>
      <c r="AH89" s="225"/>
      <c r="AI89" s="225"/>
      <c r="AJ89" s="284" t="str">
        <f t="shared" si="12"/>
        <v/>
      </c>
      <c r="AK89" s="281"/>
    </row>
    <row r="90" spans="1:37" s="128" customFormat="1" x14ac:dyDescent="0.25">
      <c r="A90" s="128">
        <v>53</v>
      </c>
      <c r="B90" s="134"/>
      <c r="C90" s="134"/>
      <c r="D90" s="134"/>
      <c r="E90" s="134"/>
      <c r="F90" s="134"/>
      <c r="G90" s="134"/>
      <c r="H90" s="135"/>
      <c r="I90" s="134" t="s">
        <v>37</v>
      </c>
      <c r="J90" s="132" t="s">
        <v>37</v>
      </c>
      <c r="K90" s="132" t="str">
        <f t="shared" si="20"/>
        <v/>
      </c>
      <c r="L90" s="134" t="str">
        <f t="shared" si="24"/>
        <v/>
      </c>
      <c r="M90" s="135" t="str">
        <f t="shared" si="25"/>
        <v/>
      </c>
      <c r="N90" s="134" t="str">
        <f t="shared" si="9"/>
        <v/>
      </c>
      <c r="O90" s="132" t="str">
        <f t="shared" si="23"/>
        <v/>
      </c>
      <c r="P90" s="134" t="str">
        <f t="shared" si="26"/>
        <v/>
      </c>
      <c r="Q90" s="134" t="str">
        <f t="shared" si="27"/>
        <v/>
      </c>
      <c r="R90" s="132"/>
      <c r="S90" s="134" t="str">
        <f t="shared" si="28"/>
        <v/>
      </c>
      <c r="T90" s="134" t="str">
        <f t="shared" si="29"/>
        <v/>
      </c>
      <c r="U90" s="132" t="str">
        <f t="shared" si="30"/>
        <v/>
      </c>
      <c r="V90" s="225" t="str">
        <f t="shared" si="31"/>
        <v/>
      </c>
      <c r="W90" s="132"/>
      <c r="X90" s="225" t="str">
        <f t="shared" si="33"/>
        <v/>
      </c>
      <c r="Y90" s="277" t="str">
        <f t="shared" si="32"/>
        <v/>
      </c>
      <c r="Z90" s="225"/>
      <c r="AA90" s="225"/>
      <c r="AB90" s="225"/>
      <c r="AC90" s="225"/>
      <c r="AD90" s="132" t="str">
        <f t="shared" si="17"/>
        <v/>
      </c>
      <c r="AE90" s="132" t="str">
        <f t="shared" si="18"/>
        <v/>
      </c>
      <c r="AF90" s="132" t="str">
        <f t="shared" si="19"/>
        <v/>
      </c>
      <c r="AG90" s="225"/>
      <c r="AH90" s="225"/>
      <c r="AI90" s="225"/>
      <c r="AJ90" s="284" t="str">
        <f t="shared" si="12"/>
        <v/>
      </c>
      <c r="AK90" s="281"/>
    </row>
    <row r="91" spans="1:37" s="128" customFormat="1" x14ac:dyDescent="0.25">
      <c r="A91" s="128">
        <v>54</v>
      </c>
      <c r="B91" s="134"/>
      <c r="C91" s="134"/>
      <c r="D91" s="134"/>
      <c r="E91" s="134"/>
      <c r="F91" s="134"/>
      <c r="G91" s="134"/>
      <c r="H91" s="135"/>
      <c r="I91" s="134" t="s">
        <v>37</v>
      </c>
      <c r="J91" s="132" t="s">
        <v>37</v>
      </c>
      <c r="K91" s="132" t="str">
        <f t="shared" si="20"/>
        <v/>
      </c>
      <c r="L91" s="134" t="str">
        <f t="shared" si="24"/>
        <v/>
      </c>
      <c r="M91" s="135" t="str">
        <f t="shared" si="25"/>
        <v/>
      </c>
      <c r="N91" s="134" t="str">
        <f t="shared" si="9"/>
        <v/>
      </c>
      <c r="O91" s="132" t="str">
        <f t="shared" si="23"/>
        <v/>
      </c>
      <c r="P91" s="134" t="str">
        <f t="shared" si="26"/>
        <v/>
      </c>
      <c r="Q91" s="134" t="str">
        <f t="shared" si="27"/>
        <v/>
      </c>
      <c r="R91" s="132"/>
      <c r="S91" s="134" t="str">
        <f t="shared" si="28"/>
        <v/>
      </c>
      <c r="T91" s="134" t="str">
        <f t="shared" si="29"/>
        <v/>
      </c>
      <c r="U91" s="132" t="str">
        <f t="shared" si="30"/>
        <v/>
      </c>
      <c r="V91" s="225" t="str">
        <f t="shared" si="31"/>
        <v/>
      </c>
      <c r="W91" s="132"/>
      <c r="X91" s="225" t="str">
        <f t="shared" si="33"/>
        <v/>
      </c>
      <c r="Y91" s="277" t="str">
        <f t="shared" si="32"/>
        <v/>
      </c>
      <c r="Z91" s="225"/>
      <c r="AA91" s="225"/>
      <c r="AB91" s="225"/>
      <c r="AC91" s="225"/>
      <c r="AD91" s="132" t="str">
        <f t="shared" si="17"/>
        <v/>
      </c>
      <c r="AE91" s="132" t="str">
        <f t="shared" si="18"/>
        <v/>
      </c>
      <c r="AF91" s="132" t="str">
        <f t="shared" si="19"/>
        <v/>
      </c>
      <c r="AG91" s="225"/>
      <c r="AH91" s="225"/>
      <c r="AI91" s="225"/>
      <c r="AJ91" s="284" t="str">
        <f t="shared" si="12"/>
        <v/>
      </c>
      <c r="AK91" s="281"/>
    </row>
    <row r="92" spans="1:37" s="128" customFormat="1" x14ac:dyDescent="0.25">
      <c r="A92" s="128">
        <v>55</v>
      </c>
      <c r="B92" s="134"/>
      <c r="C92" s="134"/>
      <c r="D92" s="134"/>
      <c r="E92" s="134"/>
      <c r="F92" s="134"/>
      <c r="G92" s="134"/>
      <c r="H92" s="135"/>
      <c r="I92" s="134" t="s">
        <v>37</v>
      </c>
      <c r="J92" s="132" t="s">
        <v>37</v>
      </c>
      <c r="K92" s="132" t="str">
        <f t="shared" si="20"/>
        <v/>
      </c>
      <c r="L92" s="134" t="str">
        <f t="shared" si="24"/>
        <v/>
      </c>
      <c r="M92" s="135" t="str">
        <f t="shared" si="25"/>
        <v/>
      </c>
      <c r="N92" s="134" t="str">
        <f t="shared" si="9"/>
        <v/>
      </c>
      <c r="O92" s="132" t="str">
        <f t="shared" si="23"/>
        <v/>
      </c>
      <c r="P92" s="134" t="str">
        <f t="shared" si="26"/>
        <v/>
      </c>
      <c r="Q92" s="134" t="str">
        <f t="shared" si="27"/>
        <v/>
      </c>
      <c r="R92" s="132"/>
      <c r="S92" s="134" t="str">
        <f t="shared" si="28"/>
        <v/>
      </c>
      <c r="T92" s="134" t="str">
        <f t="shared" si="29"/>
        <v/>
      </c>
      <c r="U92" s="132" t="str">
        <f t="shared" si="30"/>
        <v/>
      </c>
      <c r="V92" s="225" t="str">
        <f t="shared" si="31"/>
        <v/>
      </c>
      <c r="W92" s="132"/>
      <c r="X92" s="225" t="str">
        <f t="shared" si="33"/>
        <v/>
      </c>
      <c r="Y92" s="277" t="str">
        <f t="shared" si="32"/>
        <v/>
      </c>
      <c r="Z92" s="225"/>
      <c r="AA92" s="225"/>
      <c r="AB92" s="225"/>
      <c r="AC92" s="225"/>
      <c r="AD92" s="132" t="str">
        <f t="shared" si="17"/>
        <v/>
      </c>
      <c r="AE92" s="132" t="str">
        <f t="shared" si="18"/>
        <v/>
      </c>
      <c r="AF92" s="132" t="str">
        <f t="shared" si="19"/>
        <v/>
      </c>
      <c r="AG92" s="225"/>
      <c r="AH92" s="225"/>
      <c r="AI92" s="225"/>
      <c r="AJ92" s="284" t="str">
        <f t="shared" si="12"/>
        <v/>
      </c>
      <c r="AK92" s="281"/>
    </row>
    <row r="93" spans="1:37" s="128" customFormat="1" x14ac:dyDescent="0.25">
      <c r="A93" s="128">
        <v>56</v>
      </c>
      <c r="B93" s="134"/>
      <c r="C93" s="134"/>
      <c r="D93" s="134"/>
      <c r="E93" s="134"/>
      <c r="F93" s="134"/>
      <c r="G93" s="134"/>
      <c r="H93" s="135"/>
      <c r="I93" s="134" t="s">
        <v>37</v>
      </c>
      <c r="J93" s="132" t="s">
        <v>37</v>
      </c>
      <c r="K93" s="132" t="str">
        <f t="shared" si="20"/>
        <v/>
      </c>
      <c r="L93" s="134" t="str">
        <f t="shared" si="24"/>
        <v/>
      </c>
      <c r="M93" s="135" t="str">
        <f t="shared" si="25"/>
        <v/>
      </c>
      <c r="N93" s="134" t="str">
        <f t="shared" si="9"/>
        <v/>
      </c>
      <c r="O93" s="132" t="str">
        <f t="shared" si="23"/>
        <v/>
      </c>
      <c r="P93" s="134" t="str">
        <f t="shared" si="26"/>
        <v/>
      </c>
      <c r="Q93" s="134" t="str">
        <f t="shared" si="27"/>
        <v/>
      </c>
      <c r="R93" s="132"/>
      <c r="S93" s="134" t="str">
        <f t="shared" si="28"/>
        <v/>
      </c>
      <c r="T93" s="134" t="str">
        <f t="shared" si="29"/>
        <v/>
      </c>
      <c r="U93" s="132" t="str">
        <f t="shared" si="30"/>
        <v/>
      </c>
      <c r="V93" s="225" t="str">
        <f t="shared" si="31"/>
        <v/>
      </c>
      <c r="W93" s="132"/>
      <c r="X93" s="225" t="str">
        <f t="shared" si="33"/>
        <v/>
      </c>
      <c r="Y93" s="277" t="str">
        <f t="shared" si="32"/>
        <v/>
      </c>
      <c r="Z93" s="225"/>
      <c r="AA93" s="225"/>
      <c r="AB93" s="225"/>
      <c r="AC93" s="225"/>
      <c r="AD93" s="132" t="str">
        <f t="shared" si="17"/>
        <v/>
      </c>
      <c r="AE93" s="132" t="str">
        <f t="shared" si="18"/>
        <v/>
      </c>
      <c r="AF93" s="132" t="str">
        <f t="shared" si="19"/>
        <v/>
      </c>
      <c r="AG93" s="225"/>
      <c r="AH93" s="225"/>
      <c r="AI93" s="225"/>
      <c r="AJ93" s="284" t="str">
        <f t="shared" si="12"/>
        <v/>
      </c>
      <c r="AK93" s="281"/>
    </row>
    <row r="94" spans="1:37" s="128" customFormat="1" x14ac:dyDescent="0.25">
      <c r="A94" s="128">
        <v>57</v>
      </c>
      <c r="B94" s="134"/>
      <c r="C94" s="134"/>
      <c r="D94" s="134"/>
      <c r="E94" s="134"/>
      <c r="F94" s="134"/>
      <c r="G94" s="134"/>
      <c r="H94" s="135"/>
      <c r="I94" s="134" t="s">
        <v>37</v>
      </c>
      <c r="J94" s="132" t="s">
        <v>37</v>
      </c>
      <c r="K94" s="132" t="str">
        <f t="shared" si="20"/>
        <v/>
      </c>
      <c r="L94" s="134" t="str">
        <f t="shared" si="24"/>
        <v/>
      </c>
      <c r="M94" s="135" t="str">
        <f t="shared" si="25"/>
        <v/>
      </c>
      <c r="N94" s="134" t="str">
        <f t="shared" si="9"/>
        <v/>
      </c>
      <c r="O94" s="132" t="str">
        <f t="shared" si="23"/>
        <v/>
      </c>
      <c r="P94" s="134" t="str">
        <f t="shared" si="26"/>
        <v/>
      </c>
      <c r="Q94" s="134" t="str">
        <f t="shared" si="27"/>
        <v/>
      </c>
      <c r="R94" s="132"/>
      <c r="S94" s="134" t="str">
        <f t="shared" si="28"/>
        <v/>
      </c>
      <c r="T94" s="134" t="str">
        <f t="shared" si="29"/>
        <v/>
      </c>
      <c r="U94" s="132" t="str">
        <f t="shared" si="30"/>
        <v/>
      </c>
      <c r="V94" s="225" t="str">
        <f t="shared" si="31"/>
        <v/>
      </c>
      <c r="W94" s="132"/>
      <c r="X94" s="225" t="str">
        <f t="shared" si="33"/>
        <v/>
      </c>
      <c r="Y94" s="277" t="str">
        <f t="shared" si="32"/>
        <v/>
      </c>
      <c r="Z94" s="225"/>
      <c r="AA94" s="225"/>
      <c r="AB94" s="225"/>
      <c r="AC94" s="225"/>
      <c r="AD94" s="132" t="str">
        <f t="shared" si="17"/>
        <v/>
      </c>
      <c r="AE94" s="132" t="str">
        <f t="shared" si="18"/>
        <v/>
      </c>
      <c r="AF94" s="132" t="str">
        <f t="shared" si="19"/>
        <v/>
      </c>
      <c r="AG94" s="225"/>
      <c r="AH94" s="225"/>
      <c r="AI94" s="225"/>
      <c r="AJ94" s="284" t="str">
        <f t="shared" si="12"/>
        <v/>
      </c>
      <c r="AK94" s="281"/>
    </row>
    <row r="95" spans="1:37" s="128" customFormat="1" x14ac:dyDescent="0.25">
      <c r="A95" s="128">
        <v>58</v>
      </c>
      <c r="B95" s="134"/>
      <c r="C95" s="134"/>
      <c r="D95" s="134"/>
      <c r="E95" s="134"/>
      <c r="F95" s="134"/>
      <c r="G95" s="134"/>
      <c r="H95" s="135"/>
      <c r="I95" s="134" t="s">
        <v>37</v>
      </c>
      <c r="J95" s="132" t="s">
        <v>37</v>
      </c>
      <c r="K95" s="132" t="str">
        <f t="shared" si="20"/>
        <v/>
      </c>
      <c r="L95" s="134" t="str">
        <f t="shared" si="24"/>
        <v/>
      </c>
      <c r="M95" s="135" t="str">
        <f t="shared" si="25"/>
        <v/>
      </c>
      <c r="N95" s="134" t="str">
        <f t="shared" si="9"/>
        <v/>
      </c>
      <c r="O95" s="132" t="str">
        <f t="shared" si="23"/>
        <v/>
      </c>
      <c r="P95" s="134" t="str">
        <f t="shared" si="26"/>
        <v/>
      </c>
      <c r="Q95" s="134" t="str">
        <f t="shared" si="27"/>
        <v/>
      </c>
      <c r="R95" s="132"/>
      <c r="S95" s="134" t="str">
        <f t="shared" si="28"/>
        <v/>
      </c>
      <c r="T95" s="134" t="str">
        <f t="shared" si="29"/>
        <v/>
      </c>
      <c r="U95" s="132" t="str">
        <f t="shared" si="30"/>
        <v/>
      </c>
      <c r="V95" s="225" t="str">
        <f t="shared" si="31"/>
        <v/>
      </c>
      <c r="W95" s="132"/>
      <c r="X95" s="225" t="str">
        <f t="shared" si="33"/>
        <v/>
      </c>
      <c r="Y95" s="277" t="str">
        <f t="shared" si="32"/>
        <v/>
      </c>
      <c r="Z95" s="225"/>
      <c r="AA95" s="225"/>
      <c r="AB95" s="225"/>
      <c r="AC95" s="225"/>
      <c r="AD95" s="132" t="str">
        <f t="shared" si="17"/>
        <v/>
      </c>
      <c r="AE95" s="132" t="str">
        <f t="shared" si="18"/>
        <v/>
      </c>
      <c r="AF95" s="132" t="str">
        <f t="shared" si="19"/>
        <v/>
      </c>
      <c r="AG95" s="225"/>
      <c r="AH95" s="225"/>
      <c r="AI95" s="225"/>
      <c r="AJ95" s="284" t="str">
        <f t="shared" si="12"/>
        <v/>
      </c>
      <c r="AK95" s="281"/>
    </row>
    <row r="96" spans="1:37" s="128" customFormat="1" x14ac:dyDescent="0.25">
      <c r="A96" s="128">
        <v>59</v>
      </c>
      <c r="B96" s="134"/>
      <c r="C96" s="134"/>
      <c r="D96" s="134"/>
      <c r="E96" s="134"/>
      <c r="F96" s="134"/>
      <c r="G96" s="134"/>
      <c r="H96" s="135"/>
      <c r="I96" s="134" t="s">
        <v>37</v>
      </c>
      <c r="J96" s="132" t="s">
        <v>37</v>
      </c>
      <c r="K96" s="132" t="str">
        <f t="shared" si="20"/>
        <v/>
      </c>
      <c r="L96" s="134" t="str">
        <f t="shared" si="24"/>
        <v/>
      </c>
      <c r="M96" s="135" t="str">
        <f t="shared" si="25"/>
        <v/>
      </c>
      <c r="N96" s="134" t="str">
        <f t="shared" si="9"/>
        <v/>
      </c>
      <c r="O96" s="132" t="str">
        <f t="shared" si="23"/>
        <v/>
      </c>
      <c r="P96" s="134" t="str">
        <f t="shared" si="26"/>
        <v/>
      </c>
      <c r="Q96" s="134" t="str">
        <f t="shared" si="27"/>
        <v/>
      </c>
      <c r="R96" s="132"/>
      <c r="S96" s="134" t="str">
        <f t="shared" si="28"/>
        <v/>
      </c>
      <c r="T96" s="134" t="str">
        <f t="shared" si="29"/>
        <v/>
      </c>
      <c r="U96" s="132" t="str">
        <f t="shared" si="30"/>
        <v/>
      </c>
      <c r="V96" s="225" t="str">
        <f t="shared" si="31"/>
        <v/>
      </c>
      <c r="W96" s="132"/>
      <c r="X96" s="225" t="str">
        <f t="shared" si="33"/>
        <v/>
      </c>
      <c r="Y96" s="277" t="str">
        <f t="shared" si="32"/>
        <v/>
      </c>
      <c r="Z96" s="225"/>
      <c r="AA96" s="225"/>
      <c r="AB96" s="225"/>
      <c r="AC96" s="225"/>
      <c r="AD96" s="132" t="str">
        <f t="shared" si="17"/>
        <v/>
      </c>
      <c r="AE96" s="132" t="str">
        <f t="shared" si="18"/>
        <v/>
      </c>
      <c r="AF96" s="132" t="str">
        <f t="shared" si="19"/>
        <v/>
      </c>
      <c r="AG96" s="225"/>
      <c r="AH96" s="225"/>
      <c r="AI96" s="225"/>
      <c r="AJ96" s="284" t="str">
        <f t="shared" si="12"/>
        <v/>
      </c>
      <c r="AK96" s="281"/>
    </row>
    <row r="97" spans="1:37" s="128" customFormat="1" x14ac:dyDescent="0.25">
      <c r="A97" s="128">
        <v>60</v>
      </c>
      <c r="B97" s="134"/>
      <c r="C97" s="134"/>
      <c r="D97" s="134"/>
      <c r="E97" s="134"/>
      <c r="F97" s="134"/>
      <c r="G97" s="134"/>
      <c r="H97" s="135"/>
      <c r="I97" s="134" t="s">
        <v>37</v>
      </c>
      <c r="J97" s="132" t="s">
        <v>37</v>
      </c>
      <c r="K97" s="132" t="str">
        <f t="shared" si="20"/>
        <v/>
      </c>
      <c r="L97" s="134" t="str">
        <f t="shared" si="24"/>
        <v/>
      </c>
      <c r="M97" s="135" t="str">
        <f t="shared" si="25"/>
        <v/>
      </c>
      <c r="N97" s="134" t="str">
        <f t="shared" si="9"/>
        <v/>
      </c>
      <c r="O97" s="132" t="str">
        <f t="shared" si="23"/>
        <v/>
      </c>
      <c r="P97" s="134" t="str">
        <f t="shared" si="26"/>
        <v/>
      </c>
      <c r="Q97" s="134" t="str">
        <f t="shared" si="27"/>
        <v/>
      </c>
      <c r="R97" s="132"/>
      <c r="S97" s="134" t="str">
        <f t="shared" si="28"/>
        <v/>
      </c>
      <c r="T97" s="134" t="str">
        <f t="shared" si="29"/>
        <v/>
      </c>
      <c r="U97" s="132" t="str">
        <f t="shared" si="30"/>
        <v/>
      </c>
      <c r="V97" s="225" t="str">
        <f t="shared" si="31"/>
        <v/>
      </c>
      <c r="W97" s="132"/>
      <c r="X97" s="225" t="str">
        <f t="shared" si="33"/>
        <v/>
      </c>
      <c r="Y97" s="277" t="str">
        <f t="shared" si="32"/>
        <v/>
      </c>
      <c r="Z97" s="225"/>
      <c r="AA97" s="225"/>
      <c r="AB97" s="225"/>
      <c r="AC97" s="225"/>
      <c r="AD97" s="132" t="str">
        <f t="shared" si="17"/>
        <v/>
      </c>
      <c r="AE97" s="132" t="str">
        <f t="shared" si="18"/>
        <v/>
      </c>
      <c r="AF97" s="132" t="str">
        <f t="shared" si="19"/>
        <v/>
      </c>
      <c r="AG97" s="225"/>
      <c r="AH97" s="225"/>
      <c r="AI97" s="225"/>
      <c r="AJ97" s="284" t="str">
        <f t="shared" si="12"/>
        <v/>
      </c>
      <c r="AK97" s="281"/>
    </row>
    <row r="98" spans="1:37" s="128" customFormat="1" x14ac:dyDescent="0.25">
      <c r="A98" s="128">
        <v>61</v>
      </c>
      <c r="B98" s="134"/>
      <c r="C98" s="134"/>
      <c r="D98" s="134"/>
      <c r="E98" s="134"/>
      <c r="F98" s="134"/>
      <c r="G98" s="134"/>
      <c r="H98" s="135"/>
      <c r="I98" s="134" t="s">
        <v>37</v>
      </c>
      <c r="J98" s="132" t="s">
        <v>37</v>
      </c>
      <c r="K98" s="132" t="str">
        <f t="shared" si="20"/>
        <v/>
      </c>
      <c r="L98" s="134" t="str">
        <f t="shared" si="24"/>
        <v/>
      </c>
      <c r="M98" s="135" t="str">
        <f t="shared" si="25"/>
        <v/>
      </c>
      <c r="N98" s="134" t="str">
        <f t="shared" si="9"/>
        <v/>
      </c>
      <c r="O98" s="132" t="str">
        <f t="shared" si="23"/>
        <v/>
      </c>
      <c r="P98" s="134" t="str">
        <f t="shared" si="26"/>
        <v/>
      </c>
      <c r="Q98" s="134" t="str">
        <f t="shared" si="27"/>
        <v/>
      </c>
      <c r="R98" s="132"/>
      <c r="S98" s="134" t="str">
        <f t="shared" si="28"/>
        <v/>
      </c>
      <c r="T98" s="134" t="str">
        <f t="shared" si="29"/>
        <v/>
      </c>
      <c r="U98" s="132" t="str">
        <f t="shared" si="30"/>
        <v/>
      </c>
      <c r="V98" s="225" t="str">
        <f t="shared" si="31"/>
        <v/>
      </c>
      <c r="W98" s="132"/>
      <c r="X98" s="225" t="str">
        <f t="shared" si="33"/>
        <v/>
      </c>
      <c r="Y98" s="277" t="str">
        <f t="shared" si="32"/>
        <v/>
      </c>
      <c r="Z98" s="225"/>
      <c r="AA98" s="225"/>
      <c r="AB98" s="225"/>
      <c r="AC98" s="225"/>
      <c r="AD98" s="132" t="str">
        <f t="shared" si="17"/>
        <v/>
      </c>
      <c r="AE98" s="132" t="str">
        <f t="shared" si="18"/>
        <v/>
      </c>
      <c r="AF98" s="132" t="str">
        <f t="shared" si="19"/>
        <v/>
      </c>
      <c r="AG98" s="225"/>
      <c r="AH98" s="225"/>
      <c r="AI98" s="225"/>
      <c r="AJ98" s="284" t="str">
        <f t="shared" si="12"/>
        <v/>
      </c>
      <c r="AK98" s="281"/>
    </row>
    <row r="99" spans="1:37" s="128" customFormat="1" x14ac:dyDescent="0.25">
      <c r="A99" s="128">
        <v>62</v>
      </c>
      <c r="B99" s="134"/>
      <c r="C99" s="134"/>
      <c r="D99" s="134"/>
      <c r="E99" s="134"/>
      <c r="F99" s="134"/>
      <c r="G99" s="134"/>
      <c r="H99" s="135"/>
      <c r="I99" s="134" t="s">
        <v>37</v>
      </c>
      <c r="J99" s="132" t="s">
        <v>37</v>
      </c>
      <c r="K99" s="132" t="str">
        <f t="shared" si="20"/>
        <v/>
      </c>
      <c r="L99" s="134" t="str">
        <f t="shared" si="24"/>
        <v/>
      </c>
      <c r="M99" s="135" t="str">
        <f t="shared" si="25"/>
        <v/>
      </c>
      <c r="N99" s="134" t="str">
        <f t="shared" si="9"/>
        <v/>
      </c>
      <c r="O99" s="132" t="str">
        <f t="shared" si="23"/>
        <v/>
      </c>
      <c r="P99" s="134" t="str">
        <f t="shared" si="26"/>
        <v/>
      </c>
      <c r="Q99" s="134" t="str">
        <f t="shared" si="27"/>
        <v/>
      </c>
      <c r="R99" s="132"/>
      <c r="S99" s="134" t="str">
        <f t="shared" si="28"/>
        <v/>
      </c>
      <c r="T99" s="134" t="str">
        <f t="shared" si="29"/>
        <v/>
      </c>
      <c r="U99" s="132" t="str">
        <f t="shared" si="30"/>
        <v/>
      </c>
      <c r="V99" s="225" t="str">
        <f t="shared" si="31"/>
        <v/>
      </c>
      <c r="W99" s="132"/>
      <c r="X99" s="225" t="str">
        <f t="shared" si="33"/>
        <v/>
      </c>
      <c r="Y99" s="277" t="str">
        <f t="shared" si="32"/>
        <v/>
      </c>
      <c r="Z99" s="225"/>
      <c r="AA99" s="225"/>
      <c r="AB99" s="225"/>
      <c r="AC99" s="225"/>
      <c r="AD99" s="132" t="str">
        <f t="shared" si="17"/>
        <v/>
      </c>
      <c r="AE99" s="132" t="str">
        <f t="shared" si="18"/>
        <v/>
      </c>
      <c r="AF99" s="132" t="str">
        <f t="shared" si="19"/>
        <v/>
      </c>
      <c r="AG99" s="225"/>
      <c r="AH99" s="225"/>
      <c r="AI99" s="225"/>
      <c r="AJ99" s="284" t="str">
        <f t="shared" si="12"/>
        <v/>
      </c>
      <c r="AK99" s="281"/>
    </row>
    <row r="100" spans="1:37" s="128" customFormat="1" x14ac:dyDescent="0.25">
      <c r="A100" s="128">
        <v>63</v>
      </c>
      <c r="B100" s="134"/>
      <c r="C100" s="134"/>
      <c r="D100" s="134"/>
      <c r="E100" s="134"/>
      <c r="F100" s="134"/>
      <c r="G100" s="134"/>
      <c r="H100" s="135"/>
      <c r="I100" s="134" t="s">
        <v>37</v>
      </c>
      <c r="J100" s="132" t="s">
        <v>37</v>
      </c>
      <c r="K100" s="132" t="str">
        <f t="shared" si="20"/>
        <v/>
      </c>
      <c r="L100" s="134" t="str">
        <f t="shared" si="24"/>
        <v/>
      </c>
      <c r="M100" s="135" t="str">
        <f t="shared" si="25"/>
        <v/>
      </c>
      <c r="N100" s="134" t="str">
        <f t="shared" si="9"/>
        <v/>
      </c>
      <c r="O100" s="132" t="str">
        <f t="shared" si="23"/>
        <v/>
      </c>
      <c r="P100" s="134" t="str">
        <f t="shared" si="26"/>
        <v/>
      </c>
      <c r="Q100" s="134" t="str">
        <f t="shared" si="27"/>
        <v/>
      </c>
      <c r="R100" s="132"/>
      <c r="S100" s="134" t="str">
        <f t="shared" si="28"/>
        <v/>
      </c>
      <c r="T100" s="134" t="str">
        <f t="shared" si="29"/>
        <v/>
      </c>
      <c r="U100" s="132" t="str">
        <f t="shared" si="30"/>
        <v/>
      </c>
      <c r="V100" s="225" t="str">
        <f t="shared" si="31"/>
        <v/>
      </c>
      <c r="W100" s="132"/>
      <c r="X100" s="225" t="str">
        <f t="shared" si="33"/>
        <v/>
      </c>
      <c r="Y100" s="277" t="str">
        <f t="shared" si="32"/>
        <v/>
      </c>
      <c r="Z100" s="225"/>
      <c r="AA100" s="225"/>
      <c r="AB100" s="225"/>
      <c r="AC100" s="225"/>
      <c r="AD100" s="132" t="str">
        <f t="shared" si="17"/>
        <v/>
      </c>
      <c r="AE100" s="132" t="str">
        <f t="shared" si="18"/>
        <v/>
      </c>
      <c r="AF100" s="132" t="str">
        <f t="shared" si="19"/>
        <v/>
      </c>
      <c r="AG100" s="225"/>
      <c r="AH100" s="225"/>
      <c r="AI100" s="225"/>
      <c r="AJ100" s="284" t="str">
        <f t="shared" si="12"/>
        <v/>
      </c>
      <c r="AK100" s="281"/>
    </row>
    <row r="101" spans="1:37" s="128" customFormat="1" x14ac:dyDescent="0.25">
      <c r="A101" s="128">
        <v>64</v>
      </c>
      <c r="B101" s="134"/>
      <c r="C101" s="134"/>
      <c r="D101" s="134"/>
      <c r="E101" s="134"/>
      <c r="F101" s="134"/>
      <c r="G101" s="134"/>
      <c r="H101" s="135"/>
      <c r="I101" s="134" t="s">
        <v>37</v>
      </c>
      <c r="J101" s="132" t="s">
        <v>37</v>
      </c>
      <c r="K101" s="132" t="str">
        <f t="shared" si="20"/>
        <v/>
      </c>
      <c r="L101" s="134" t="str">
        <f t="shared" si="24"/>
        <v/>
      </c>
      <c r="M101" s="135" t="str">
        <f t="shared" si="25"/>
        <v/>
      </c>
      <c r="N101" s="134" t="str">
        <f t="shared" si="9"/>
        <v/>
      </c>
      <c r="O101" s="132" t="str">
        <f t="shared" si="23"/>
        <v/>
      </c>
      <c r="P101" s="134" t="str">
        <f t="shared" ref="P101:P137" si="34">IF(B101&lt;&gt;"",IF(F$29="Endalter",F$30,""),"")</f>
        <v/>
      </c>
      <c r="Q101" s="134" t="str">
        <f t="shared" ref="Q101:Q137" si="35">IF(B101&lt;&gt;"",IF(F$29="Versicherungsdauer",F$30,""),"")</f>
        <v/>
      </c>
      <c r="R101" s="132"/>
      <c r="S101" s="134" t="str">
        <f t="shared" ref="S101:S137" si="36">IF(B101&lt;&gt;"",IF($K$21&lt;&gt;"",$K$21,""),"")</f>
        <v/>
      </c>
      <c r="T101" s="134" t="str">
        <f t="shared" ref="T101:T137" si="37">IF(B101&lt;&gt;"",IF($K$20&lt;&gt;"",$K$20,""),"")</f>
        <v/>
      </c>
      <c r="U101" s="132" t="str">
        <f t="shared" ref="U101:U137" si="38">IF(B101&lt;&gt;"",IF($K$27&lt;&gt;"",$K$27,""),"")</f>
        <v/>
      </c>
      <c r="V101" s="225" t="str">
        <f t="shared" ref="V101:V132" si="39">IF(B101&lt;&gt;"",IF(U101="bAV-Dynamik",IF($K$28="","bitte Steigerungssatz für bAV-Dynamik einsetzen.",$K$28),""),"")</f>
        <v/>
      </c>
      <c r="W101" s="132"/>
      <c r="X101" s="225" t="str">
        <f t="shared" si="33"/>
        <v/>
      </c>
      <c r="Y101" s="277" t="str">
        <f t="shared" si="32"/>
        <v/>
      </c>
      <c r="Z101" s="225"/>
      <c r="AA101" s="225"/>
      <c r="AB101" s="225"/>
      <c r="AC101" s="225"/>
      <c r="AD101" s="132" t="str">
        <f t="shared" si="17"/>
        <v/>
      </c>
      <c r="AE101" s="132" t="str">
        <f t="shared" si="18"/>
        <v/>
      </c>
      <c r="AF101" s="132" t="str">
        <f t="shared" si="19"/>
        <v/>
      </c>
      <c r="AG101" s="225"/>
      <c r="AH101" s="225"/>
      <c r="AI101" s="225"/>
      <c r="AJ101" s="284" t="str">
        <f t="shared" si="12"/>
        <v/>
      </c>
      <c r="AK101" s="281"/>
    </row>
    <row r="102" spans="1:37" s="128" customFormat="1" x14ac:dyDescent="0.25">
      <c r="A102" s="128">
        <v>65</v>
      </c>
      <c r="B102" s="134"/>
      <c r="C102" s="134"/>
      <c r="D102" s="134"/>
      <c r="E102" s="134"/>
      <c r="F102" s="134"/>
      <c r="G102" s="134"/>
      <c r="H102" s="135"/>
      <c r="I102" s="134" t="s">
        <v>37</v>
      </c>
      <c r="J102" s="132" t="s">
        <v>37</v>
      </c>
      <c r="K102" s="132" t="str">
        <f t="shared" si="20"/>
        <v/>
      </c>
      <c r="L102" s="134" t="str">
        <f t="shared" si="24"/>
        <v/>
      </c>
      <c r="M102" s="135" t="str">
        <f t="shared" si="25"/>
        <v/>
      </c>
      <c r="N102" s="134" t="str">
        <f t="shared" ref="N102:N137" si="40">IF(B102&lt;&gt;"",IF($F$24="EGO Top (BV19)","BV19",""),"")</f>
        <v/>
      </c>
      <c r="O102" s="132" t="str">
        <f t="shared" si="23"/>
        <v/>
      </c>
      <c r="P102" s="134" t="str">
        <f t="shared" si="34"/>
        <v/>
      </c>
      <c r="Q102" s="134" t="str">
        <f t="shared" si="35"/>
        <v/>
      </c>
      <c r="R102" s="132"/>
      <c r="S102" s="134" t="str">
        <f t="shared" si="36"/>
        <v/>
      </c>
      <c r="T102" s="134" t="str">
        <f t="shared" si="37"/>
        <v/>
      </c>
      <c r="U102" s="132" t="str">
        <f t="shared" si="38"/>
        <v/>
      </c>
      <c r="V102" s="225" t="str">
        <f t="shared" si="39"/>
        <v/>
      </c>
      <c r="W102" s="132"/>
      <c r="X102" s="225" t="str">
        <f t="shared" si="33"/>
        <v/>
      </c>
      <c r="Y102" s="277" t="str">
        <f t="shared" si="32"/>
        <v/>
      </c>
      <c r="Z102" s="225"/>
      <c r="AA102" s="225"/>
      <c r="AB102" s="225"/>
      <c r="AC102" s="225"/>
      <c r="AD102" s="132" t="str">
        <f t="shared" si="17"/>
        <v/>
      </c>
      <c r="AE102" s="132" t="str">
        <f t="shared" si="18"/>
        <v/>
      </c>
      <c r="AF102" s="132" t="str">
        <f t="shared" si="19"/>
        <v/>
      </c>
      <c r="AG102" s="225"/>
      <c r="AH102" s="225"/>
      <c r="AI102" s="225"/>
      <c r="AJ102" s="284" t="str">
        <f t="shared" ref="AJ102:AJ137" si="41">IF(W102&lt;&gt;"",W102*12,"")</f>
        <v/>
      </c>
      <c r="AK102" s="281"/>
    </row>
    <row r="103" spans="1:37" s="128" customFormat="1" x14ac:dyDescent="0.25">
      <c r="A103" s="128">
        <v>66</v>
      </c>
      <c r="B103" s="134"/>
      <c r="C103" s="134"/>
      <c r="D103" s="134"/>
      <c r="E103" s="134"/>
      <c r="F103" s="134"/>
      <c r="G103" s="134"/>
      <c r="H103" s="135"/>
      <c r="I103" s="134" t="s">
        <v>37</v>
      </c>
      <c r="J103" s="132" t="s">
        <v>37</v>
      </c>
      <c r="K103" s="132" t="str">
        <f t="shared" si="20"/>
        <v/>
      </c>
      <c r="L103" s="134" t="str">
        <f t="shared" si="24"/>
        <v/>
      </c>
      <c r="M103" s="135" t="str">
        <f t="shared" si="25"/>
        <v/>
      </c>
      <c r="N103" s="134" t="str">
        <f t="shared" si="40"/>
        <v/>
      </c>
      <c r="O103" s="132" t="str">
        <f t="shared" si="23"/>
        <v/>
      </c>
      <c r="P103" s="134" t="str">
        <f t="shared" si="34"/>
        <v/>
      </c>
      <c r="Q103" s="134" t="str">
        <f t="shared" si="35"/>
        <v/>
      </c>
      <c r="R103" s="132"/>
      <c r="S103" s="134" t="str">
        <f t="shared" si="36"/>
        <v/>
      </c>
      <c r="T103" s="134" t="str">
        <f t="shared" si="37"/>
        <v/>
      </c>
      <c r="U103" s="132" t="str">
        <f t="shared" si="38"/>
        <v/>
      </c>
      <c r="V103" s="225" t="str">
        <f t="shared" si="39"/>
        <v/>
      </c>
      <c r="W103" s="132"/>
      <c r="X103" s="225" t="str">
        <f t="shared" ref="X103:X137" si="42">IF(B103&lt;&gt;"",IF($K$28&lt;&gt;"",$K$28,""),"")</f>
        <v/>
      </c>
      <c r="Y103" s="277" t="str">
        <f t="shared" ref="Y103:Y137" si="43">IF(B103&lt;&gt;"","B","")</f>
        <v/>
      </c>
      <c r="Z103" s="225"/>
      <c r="AA103" s="225"/>
      <c r="AB103" s="225"/>
      <c r="AC103" s="225"/>
      <c r="AD103" s="132" t="str">
        <f t="shared" si="17"/>
        <v/>
      </c>
      <c r="AE103" s="132" t="str">
        <f t="shared" si="18"/>
        <v/>
      </c>
      <c r="AF103" s="132" t="str">
        <f t="shared" si="19"/>
        <v/>
      </c>
      <c r="AG103" s="225"/>
      <c r="AH103" s="225"/>
      <c r="AI103" s="225"/>
      <c r="AJ103" s="284" t="str">
        <f t="shared" si="41"/>
        <v/>
      </c>
      <c r="AK103" s="281"/>
    </row>
    <row r="104" spans="1:37" s="128" customFormat="1" x14ac:dyDescent="0.25">
      <c r="A104" s="128">
        <v>67</v>
      </c>
      <c r="B104" s="134"/>
      <c r="C104" s="134"/>
      <c r="D104" s="134"/>
      <c r="E104" s="134"/>
      <c r="F104" s="134"/>
      <c r="G104" s="134"/>
      <c r="H104" s="135"/>
      <c r="I104" s="134" t="s">
        <v>37</v>
      </c>
      <c r="J104" s="132" t="s">
        <v>37</v>
      </c>
      <c r="K104" s="132" t="str">
        <f t="shared" si="20"/>
        <v/>
      </c>
      <c r="L104" s="134" t="str">
        <f t="shared" si="24"/>
        <v/>
      </c>
      <c r="M104" s="135" t="str">
        <f t="shared" si="25"/>
        <v/>
      </c>
      <c r="N104" s="134" t="str">
        <f t="shared" si="40"/>
        <v/>
      </c>
      <c r="O104" s="132" t="str">
        <f t="shared" si="23"/>
        <v/>
      </c>
      <c r="P104" s="134" t="str">
        <f t="shared" si="34"/>
        <v/>
      </c>
      <c r="Q104" s="134" t="str">
        <f t="shared" si="35"/>
        <v/>
      </c>
      <c r="R104" s="132"/>
      <c r="S104" s="134" t="str">
        <f t="shared" si="36"/>
        <v/>
      </c>
      <c r="T104" s="134" t="str">
        <f t="shared" si="37"/>
        <v/>
      </c>
      <c r="U104" s="132" t="str">
        <f t="shared" si="38"/>
        <v/>
      </c>
      <c r="V104" s="225" t="str">
        <f t="shared" si="39"/>
        <v/>
      </c>
      <c r="W104" s="132"/>
      <c r="X104" s="225" t="str">
        <f t="shared" si="42"/>
        <v/>
      </c>
      <c r="Y104" s="277" t="str">
        <f t="shared" si="43"/>
        <v/>
      </c>
      <c r="Z104" s="225"/>
      <c r="AA104" s="225"/>
      <c r="AB104" s="225"/>
      <c r="AC104" s="225"/>
      <c r="AD104" s="132" t="str">
        <f t="shared" ref="AD104:AD137" si="44">IF(B104&lt;&gt;"",100,"")</f>
        <v/>
      </c>
      <c r="AE104" s="132" t="str">
        <f t="shared" ref="AE104:AE137" si="45">IF(B104&lt;&gt;"",0,"")</f>
        <v/>
      </c>
      <c r="AF104" s="132" t="str">
        <f t="shared" ref="AF104:AF137" si="46">IF(B104&lt;&gt;"",0,"")</f>
        <v/>
      </c>
      <c r="AG104" s="225"/>
      <c r="AH104" s="225"/>
      <c r="AI104" s="225"/>
      <c r="AJ104" s="284" t="str">
        <f t="shared" si="41"/>
        <v/>
      </c>
      <c r="AK104" s="281"/>
    </row>
    <row r="105" spans="1:37" s="128" customFormat="1" x14ac:dyDescent="0.25">
      <c r="A105" s="128">
        <v>68</v>
      </c>
      <c r="B105" s="134"/>
      <c r="C105" s="134"/>
      <c r="D105" s="134"/>
      <c r="E105" s="134"/>
      <c r="F105" s="134"/>
      <c r="G105" s="134"/>
      <c r="H105" s="135"/>
      <c r="I105" s="134" t="s">
        <v>37</v>
      </c>
      <c r="J105" s="132" t="s">
        <v>37</v>
      </c>
      <c r="K105" s="132" t="str">
        <f t="shared" si="20"/>
        <v/>
      </c>
      <c r="L105" s="134" t="str">
        <f t="shared" si="24"/>
        <v/>
      </c>
      <c r="M105" s="135" t="str">
        <f t="shared" si="25"/>
        <v/>
      </c>
      <c r="N105" s="134" t="str">
        <f t="shared" si="40"/>
        <v/>
      </c>
      <c r="O105" s="132" t="str">
        <f t="shared" si="23"/>
        <v/>
      </c>
      <c r="P105" s="134" t="str">
        <f t="shared" si="34"/>
        <v/>
      </c>
      <c r="Q105" s="134" t="str">
        <f t="shared" si="35"/>
        <v/>
      </c>
      <c r="R105" s="132"/>
      <c r="S105" s="134" t="str">
        <f t="shared" si="36"/>
        <v/>
      </c>
      <c r="T105" s="134" t="str">
        <f t="shared" si="37"/>
        <v/>
      </c>
      <c r="U105" s="132" t="str">
        <f t="shared" si="38"/>
        <v/>
      </c>
      <c r="V105" s="225" t="str">
        <f t="shared" si="39"/>
        <v/>
      </c>
      <c r="W105" s="132"/>
      <c r="X105" s="225" t="str">
        <f t="shared" si="42"/>
        <v/>
      </c>
      <c r="Y105" s="277" t="str">
        <f t="shared" si="43"/>
        <v/>
      </c>
      <c r="Z105" s="225"/>
      <c r="AA105" s="225"/>
      <c r="AB105" s="225"/>
      <c r="AC105" s="225"/>
      <c r="AD105" s="132" t="str">
        <f t="shared" si="44"/>
        <v/>
      </c>
      <c r="AE105" s="132" t="str">
        <f t="shared" si="45"/>
        <v/>
      </c>
      <c r="AF105" s="132" t="str">
        <f t="shared" si="46"/>
        <v/>
      </c>
      <c r="AG105" s="225"/>
      <c r="AH105" s="225"/>
      <c r="AI105" s="225"/>
      <c r="AJ105" s="284" t="str">
        <f t="shared" si="41"/>
        <v/>
      </c>
      <c r="AK105" s="281"/>
    </row>
    <row r="106" spans="1:37" s="128" customFormat="1" x14ac:dyDescent="0.25">
      <c r="A106" s="128">
        <v>69</v>
      </c>
      <c r="B106" s="134"/>
      <c r="C106" s="134"/>
      <c r="D106" s="134"/>
      <c r="E106" s="134"/>
      <c r="F106" s="134"/>
      <c r="G106" s="134"/>
      <c r="H106" s="135"/>
      <c r="I106" s="134" t="s">
        <v>37</v>
      </c>
      <c r="J106" s="132" t="s">
        <v>37</v>
      </c>
      <c r="K106" s="132" t="str">
        <f t="shared" ref="K106:K137" si="47">IF(OR(L106="AN-Finanz., gesetzliche uvA",L106="AG-Finanz., gesetzliche uvA"),"Eingabe erforderlich","")</f>
        <v/>
      </c>
      <c r="L106" s="134" t="str">
        <f t="shared" si="24"/>
        <v/>
      </c>
      <c r="M106" s="135" t="str">
        <f t="shared" si="25"/>
        <v/>
      </c>
      <c r="N106" s="134" t="str">
        <f t="shared" si="40"/>
        <v/>
      </c>
      <c r="O106" s="132" t="str">
        <f t="shared" si="23"/>
        <v/>
      </c>
      <c r="P106" s="134" t="str">
        <f t="shared" si="34"/>
        <v/>
      </c>
      <c r="Q106" s="134" t="str">
        <f t="shared" si="35"/>
        <v/>
      </c>
      <c r="R106" s="132"/>
      <c r="S106" s="134" t="str">
        <f t="shared" si="36"/>
        <v/>
      </c>
      <c r="T106" s="134" t="str">
        <f t="shared" si="37"/>
        <v/>
      </c>
      <c r="U106" s="132" t="str">
        <f t="shared" si="38"/>
        <v/>
      </c>
      <c r="V106" s="225" t="str">
        <f t="shared" si="39"/>
        <v/>
      </c>
      <c r="W106" s="132"/>
      <c r="X106" s="225" t="str">
        <f t="shared" si="42"/>
        <v/>
      </c>
      <c r="Y106" s="277" t="str">
        <f t="shared" si="43"/>
        <v/>
      </c>
      <c r="Z106" s="225"/>
      <c r="AA106" s="225"/>
      <c r="AB106" s="225"/>
      <c r="AC106" s="225"/>
      <c r="AD106" s="132" t="str">
        <f t="shared" si="44"/>
        <v/>
      </c>
      <c r="AE106" s="132" t="str">
        <f t="shared" si="45"/>
        <v/>
      </c>
      <c r="AF106" s="132" t="str">
        <f t="shared" si="46"/>
        <v/>
      </c>
      <c r="AG106" s="225"/>
      <c r="AH106" s="225"/>
      <c r="AI106" s="225"/>
      <c r="AJ106" s="284" t="str">
        <f t="shared" si="41"/>
        <v/>
      </c>
      <c r="AK106" s="281"/>
    </row>
    <row r="107" spans="1:37" s="128" customFormat="1" x14ac:dyDescent="0.25">
      <c r="A107" s="128">
        <v>70</v>
      </c>
      <c r="B107" s="134"/>
      <c r="C107" s="134"/>
      <c r="D107" s="134"/>
      <c r="E107" s="134"/>
      <c r="F107" s="134"/>
      <c r="G107" s="134"/>
      <c r="H107" s="135"/>
      <c r="I107" s="134" t="s">
        <v>37</v>
      </c>
      <c r="J107" s="132" t="s">
        <v>37</v>
      </c>
      <c r="K107" s="132" t="str">
        <f t="shared" si="47"/>
        <v/>
      </c>
      <c r="L107" s="134" t="str">
        <f t="shared" si="24"/>
        <v/>
      </c>
      <c r="M107" s="135" t="str">
        <f t="shared" si="25"/>
        <v/>
      </c>
      <c r="N107" s="134" t="str">
        <f t="shared" si="40"/>
        <v/>
      </c>
      <c r="O107" s="132" t="str">
        <f t="shared" ref="O107:O137" si="48">IF(B107&lt;&gt;"",$F$26,"")</f>
        <v/>
      </c>
      <c r="P107" s="134" t="str">
        <f t="shared" si="34"/>
        <v/>
      </c>
      <c r="Q107" s="134" t="str">
        <f t="shared" si="35"/>
        <v/>
      </c>
      <c r="R107" s="132"/>
      <c r="S107" s="134" t="str">
        <f t="shared" si="36"/>
        <v/>
      </c>
      <c r="T107" s="134" t="str">
        <f t="shared" si="37"/>
        <v/>
      </c>
      <c r="U107" s="132" t="str">
        <f t="shared" si="38"/>
        <v/>
      </c>
      <c r="V107" s="225" t="str">
        <f t="shared" si="39"/>
        <v/>
      </c>
      <c r="W107" s="132"/>
      <c r="X107" s="225" t="str">
        <f t="shared" si="42"/>
        <v/>
      </c>
      <c r="Y107" s="277" t="str">
        <f t="shared" si="43"/>
        <v/>
      </c>
      <c r="Z107" s="225"/>
      <c r="AA107" s="225"/>
      <c r="AB107" s="225"/>
      <c r="AC107" s="225"/>
      <c r="AD107" s="132" t="str">
        <f t="shared" si="44"/>
        <v/>
      </c>
      <c r="AE107" s="132" t="str">
        <f t="shared" si="45"/>
        <v/>
      </c>
      <c r="AF107" s="132" t="str">
        <f t="shared" si="46"/>
        <v/>
      </c>
      <c r="AG107" s="225"/>
      <c r="AH107" s="225"/>
      <c r="AI107" s="225"/>
      <c r="AJ107" s="284" t="str">
        <f t="shared" si="41"/>
        <v/>
      </c>
      <c r="AK107" s="281"/>
    </row>
    <row r="108" spans="1:37" s="128" customFormat="1" x14ac:dyDescent="0.25">
      <c r="A108" s="128">
        <v>71</v>
      </c>
      <c r="B108" s="134"/>
      <c r="C108" s="134"/>
      <c r="D108" s="134"/>
      <c r="E108" s="134"/>
      <c r="F108" s="134"/>
      <c r="G108" s="134"/>
      <c r="H108" s="135"/>
      <c r="I108" s="134" t="s">
        <v>37</v>
      </c>
      <c r="J108" s="132" t="s">
        <v>37</v>
      </c>
      <c r="K108" s="132" t="str">
        <f t="shared" si="47"/>
        <v/>
      </c>
      <c r="L108" s="134" t="str">
        <f t="shared" si="24"/>
        <v/>
      </c>
      <c r="M108" s="135" t="str">
        <f t="shared" si="25"/>
        <v/>
      </c>
      <c r="N108" s="134" t="str">
        <f t="shared" si="40"/>
        <v/>
      </c>
      <c r="O108" s="132" t="str">
        <f t="shared" si="48"/>
        <v/>
      </c>
      <c r="P108" s="134" t="str">
        <f t="shared" si="34"/>
        <v/>
      </c>
      <c r="Q108" s="134" t="str">
        <f t="shared" si="35"/>
        <v/>
      </c>
      <c r="R108" s="132"/>
      <c r="S108" s="134" t="str">
        <f t="shared" si="36"/>
        <v/>
      </c>
      <c r="T108" s="134" t="str">
        <f t="shared" si="37"/>
        <v/>
      </c>
      <c r="U108" s="132" t="str">
        <f t="shared" si="38"/>
        <v/>
      </c>
      <c r="V108" s="225" t="str">
        <f t="shared" si="39"/>
        <v/>
      </c>
      <c r="W108" s="132"/>
      <c r="X108" s="225" t="str">
        <f t="shared" si="42"/>
        <v/>
      </c>
      <c r="Y108" s="277" t="str">
        <f t="shared" si="43"/>
        <v/>
      </c>
      <c r="Z108" s="225"/>
      <c r="AA108" s="225"/>
      <c r="AB108" s="225"/>
      <c r="AC108" s="225"/>
      <c r="AD108" s="132" t="str">
        <f t="shared" si="44"/>
        <v/>
      </c>
      <c r="AE108" s="132" t="str">
        <f t="shared" si="45"/>
        <v/>
      </c>
      <c r="AF108" s="132" t="str">
        <f t="shared" si="46"/>
        <v/>
      </c>
      <c r="AG108" s="225"/>
      <c r="AH108" s="225"/>
      <c r="AI108" s="225"/>
      <c r="AJ108" s="284" t="str">
        <f t="shared" si="41"/>
        <v/>
      </c>
      <c r="AK108" s="281"/>
    </row>
    <row r="109" spans="1:37" s="128" customFormat="1" x14ac:dyDescent="0.25">
      <c r="A109" s="128">
        <v>72</v>
      </c>
      <c r="B109" s="134"/>
      <c r="C109" s="134"/>
      <c r="D109" s="134"/>
      <c r="E109" s="134"/>
      <c r="F109" s="134"/>
      <c r="G109" s="134"/>
      <c r="H109" s="135"/>
      <c r="I109" s="134" t="s">
        <v>37</v>
      </c>
      <c r="J109" s="132" t="s">
        <v>37</v>
      </c>
      <c r="K109" s="132" t="str">
        <f t="shared" si="47"/>
        <v/>
      </c>
      <c r="L109" s="134" t="str">
        <f t="shared" si="24"/>
        <v/>
      </c>
      <c r="M109" s="135" t="str">
        <f t="shared" si="25"/>
        <v/>
      </c>
      <c r="N109" s="134" t="str">
        <f t="shared" si="40"/>
        <v/>
      </c>
      <c r="O109" s="132" t="str">
        <f t="shared" si="48"/>
        <v/>
      </c>
      <c r="P109" s="134" t="str">
        <f t="shared" si="34"/>
        <v/>
      </c>
      <c r="Q109" s="134" t="str">
        <f t="shared" si="35"/>
        <v/>
      </c>
      <c r="R109" s="132"/>
      <c r="S109" s="134" t="str">
        <f t="shared" si="36"/>
        <v/>
      </c>
      <c r="T109" s="134" t="str">
        <f t="shared" si="37"/>
        <v/>
      </c>
      <c r="U109" s="132" t="str">
        <f t="shared" si="38"/>
        <v/>
      </c>
      <c r="V109" s="225" t="str">
        <f t="shared" si="39"/>
        <v/>
      </c>
      <c r="W109" s="132"/>
      <c r="X109" s="225" t="str">
        <f t="shared" si="42"/>
        <v/>
      </c>
      <c r="Y109" s="277" t="str">
        <f t="shared" si="43"/>
        <v/>
      </c>
      <c r="Z109" s="225"/>
      <c r="AA109" s="225"/>
      <c r="AB109" s="225"/>
      <c r="AC109" s="225"/>
      <c r="AD109" s="132" t="str">
        <f t="shared" si="44"/>
        <v/>
      </c>
      <c r="AE109" s="132" t="str">
        <f t="shared" si="45"/>
        <v/>
      </c>
      <c r="AF109" s="132" t="str">
        <f t="shared" si="46"/>
        <v/>
      </c>
      <c r="AG109" s="225"/>
      <c r="AH109" s="225"/>
      <c r="AI109" s="225"/>
      <c r="AJ109" s="284" t="str">
        <f t="shared" si="41"/>
        <v/>
      </c>
      <c r="AK109" s="281"/>
    </row>
    <row r="110" spans="1:37" s="128" customFormat="1" x14ac:dyDescent="0.25">
      <c r="A110" s="128">
        <v>73</v>
      </c>
      <c r="B110" s="134"/>
      <c r="C110" s="134"/>
      <c r="D110" s="134"/>
      <c r="E110" s="134"/>
      <c r="F110" s="134"/>
      <c r="G110" s="134"/>
      <c r="H110" s="135"/>
      <c r="I110" s="134" t="s">
        <v>37</v>
      </c>
      <c r="J110" s="132" t="s">
        <v>37</v>
      </c>
      <c r="K110" s="132" t="str">
        <f t="shared" si="47"/>
        <v/>
      </c>
      <c r="L110" s="134" t="str">
        <f t="shared" si="24"/>
        <v/>
      </c>
      <c r="M110" s="135" t="str">
        <f t="shared" si="25"/>
        <v/>
      </c>
      <c r="N110" s="134" t="str">
        <f t="shared" si="40"/>
        <v/>
      </c>
      <c r="O110" s="132" t="str">
        <f t="shared" si="48"/>
        <v/>
      </c>
      <c r="P110" s="134" t="str">
        <f t="shared" si="34"/>
        <v/>
      </c>
      <c r="Q110" s="134" t="str">
        <f t="shared" si="35"/>
        <v/>
      </c>
      <c r="R110" s="132"/>
      <c r="S110" s="134" t="str">
        <f t="shared" si="36"/>
        <v/>
      </c>
      <c r="T110" s="134" t="str">
        <f t="shared" si="37"/>
        <v/>
      </c>
      <c r="U110" s="132" t="str">
        <f t="shared" si="38"/>
        <v/>
      </c>
      <c r="V110" s="225" t="str">
        <f t="shared" si="39"/>
        <v/>
      </c>
      <c r="W110" s="132"/>
      <c r="X110" s="225" t="str">
        <f t="shared" si="42"/>
        <v/>
      </c>
      <c r="Y110" s="277" t="str">
        <f t="shared" si="43"/>
        <v/>
      </c>
      <c r="Z110" s="225"/>
      <c r="AA110" s="225"/>
      <c r="AB110" s="225"/>
      <c r="AC110" s="225"/>
      <c r="AD110" s="132" t="str">
        <f t="shared" si="44"/>
        <v/>
      </c>
      <c r="AE110" s="132" t="str">
        <f t="shared" si="45"/>
        <v/>
      </c>
      <c r="AF110" s="132" t="str">
        <f t="shared" si="46"/>
        <v/>
      </c>
      <c r="AG110" s="225"/>
      <c r="AH110" s="225"/>
      <c r="AI110" s="225"/>
      <c r="AJ110" s="284" t="str">
        <f t="shared" si="41"/>
        <v/>
      </c>
      <c r="AK110" s="281"/>
    </row>
    <row r="111" spans="1:37" s="128" customFormat="1" x14ac:dyDescent="0.25">
      <c r="A111" s="128">
        <v>74</v>
      </c>
      <c r="B111" s="134"/>
      <c r="C111" s="134"/>
      <c r="D111" s="134"/>
      <c r="E111" s="134"/>
      <c r="F111" s="134"/>
      <c r="G111" s="134"/>
      <c r="H111" s="135"/>
      <c r="I111" s="134" t="s">
        <v>37</v>
      </c>
      <c r="J111" s="132" t="s">
        <v>37</v>
      </c>
      <c r="K111" s="132" t="str">
        <f t="shared" si="47"/>
        <v/>
      </c>
      <c r="L111" s="134" t="str">
        <f t="shared" si="24"/>
        <v/>
      </c>
      <c r="M111" s="135" t="str">
        <f t="shared" si="25"/>
        <v/>
      </c>
      <c r="N111" s="134" t="str">
        <f t="shared" si="40"/>
        <v/>
      </c>
      <c r="O111" s="132" t="str">
        <f t="shared" si="48"/>
        <v/>
      </c>
      <c r="P111" s="134" t="str">
        <f t="shared" si="34"/>
        <v/>
      </c>
      <c r="Q111" s="134" t="str">
        <f t="shared" si="35"/>
        <v/>
      </c>
      <c r="R111" s="132"/>
      <c r="S111" s="134" t="str">
        <f t="shared" si="36"/>
        <v/>
      </c>
      <c r="T111" s="134" t="str">
        <f t="shared" si="37"/>
        <v/>
      </c>
      <c r="U111" s="132" t="str">
        <f t="shared" si="38"/>
        <v/>
      </c>
      <c r="V111" s="225" t="str">
        <f t="shared" si="39"/>
        <v/>
      </c>
      <c r="W111" s="132"/>
      <c r="X111" s="225" t="str">
        <f t="shared" si="42"/>
        <v/>
      </c>
      <c r="Y111" s="277" t="str">
        <f t="shared" si="43"/>
        <v/>
      </c>
      <c r="Z111" s="225"/>
      <c r="AA111" s="225"/>
      <c r="AB111" s="225"/>
      <c r="AC111" s="225"/>
      <c r="AD111" s="132" t="str">
        <f t="shared" si="44"/>
        <v/>
      </c>
      <c r="AE111" s="132" t="str">
        <f t="shared" si="45"/>
        <v/>
      </c>
      <c r="AF111" s="132" t="str">
        <f t="shared" si="46"/>
        <v/>
      </c>
      <c r="AG111" s="225"/>
      <c r="AH111" s="225"/>
      <c r="AI111" s="225"/>
      <c r="AJ111" s="284" t="str">
        <f t="shared" si="41"/>
        <v/>
      </c>
      <c r="AK111" s="281"/>
    </row>
    <row r="112" spans="1:37" s="128" customFormat="1" x14ac:dyDescent="0.25">
      <c r="A112" s="128">
        <v>75</v>
      </c>
      <c r="B112" s="134"/>
      <c r="C112" s="134"/>
      <c r="D112" s="134"/>
      <c r="E112" s="134"/>
      <c r="F112" s="134"/>
      <c r="G112" s="134"/>
      <c r="H112" s="135"/>
      <c r="I112" s="134" t="s">
        <v>37</v>
      </c>
      <c r="J112" s="132" t="s">
        <v>37</v>
      </c>
      <c r="K112" s="132" t="str">
        <f t="shared" si="47"/>
        <v/>
      </c>
      <c r="L112" s="134" t="str">
        <f t="shared" si="24"/>
        <v/>
      </c>
      <c r="M112" s="135" t="str">
        <f t="shared" si="25"/>
        <v/>
      </c>
      <c r="N112" s="134" t="str">
        <f t="shared" si="40"/>
        <v/>
      </c>
      <c r="O112" s="132" t="str">
        <f t="shared" si="48"/>
        <v/>
      </c>
      <c r="P112" s="134" t="str">
        <f t="shared" si="34"/>
        <v/>
      </c>
      <c r="Q112" s="134" t="str">
        <f t="shared" si="35"/>
        <v/>
      </c>
      <c r="R112" s="132"/>
      <c r="S112" s="134" t="str">
        <f t="shared" si="36"/>
        <v/>
      </c>
      <c r="T112" s="134" t="str">
        <f t="shared" si="37"/>
        <v/>
      </c>
      <c r="U112" s="132" t="str">
        <f t="shared" si="38"/>
        <v/>
      </c>
      <c r="V112" s="225" t="str">
        <f t="shared" si="39"/>
        <v/>
      </c>
      <c r="W112" s="132"/>
      <c r="X112" s="225" t="str">
        <f t="shared" si="42"/>
        <v/>
      </c>
      <c r="Y112" s="277" t="str">
        <f t="shared" si="43"/>
        <v/>
      </c>
      <c r="Z112" s="225"/>
      <c r="AA112" s="225"/>
      <c r="AB112" s="225"/>
      <c r="AC112" s="225"/>
      <c r="AD112" s="132" t="str">
        <f t="shared" si="44"/>
        <v/>
      </c>
      <c r="AE112" s="132" t="str">
        <f t="shared" si="45"/>
        <v/>
      </c>
      <c r="AF112" s="132" t="str">
        <f t="shared" si="46"/>
        <v/>
      </c>
      <c r="AG112" s="225"/>
      <c r="AH112" s="225"/>
      <c r="AI112" s="225"/>
      <c r="AJ112" s="284" t="str">
        <f t="shared" si="41"/>
        <v/>
      </c>
      <c r="AK112" s="281"/>
    </row>
    <row r="113" spans="1:37" s="128" customFormat="1" x14ac:dyDescent="0.25">
      <c r="A113" s="128">
        <v>76</v>
      </c>
      <c r="B113" s="134"/>
      <c r="C113" s="134"/>
      <c r="D113" s="134"/>
      <c r="E113" s="134"/>
      <c r="F113" s="134"/>
      <c r="G113" s="134"/>
      <c r="H113" s="135"/>
      <c r="I113" s="134" t="s">
        <v>37</v>
      </c>
      <c r="J113" s="132" t="s">
        <v>37</v>
      </c>
      <c r="K113" s="132" t="str">
        <f t="shared" si="47"/>
        <v/>
      </c>
      <c r="L113" s="134" t="str">
        <f t="shared" si="24"/>
        <v/>
      </c>
      <c r="M113" s="135" t="str">
        <f t="shared" si="25"/>
        <v/>
      </c>
      <c r="N113" s="134" t="str">
        <f t="shared" si="40"/>
        <v/>
      </c>
      <c r="O113" s="132" t="str">
        <f t="shared" si="48"/>
        <v/>
      </c>
      <c r="P113" s="134" t="str">
        <f t="shared" si="34"/>
        <v/>
      </c>
      <c r="Q113" s="134" t="str">
        <f t="shared" si="35"/>
        <v/>
      </c>
      <c r="R113" s="132"/>
      <c r="S113" s="134" t="str">
        <f t="shared" si="36"/>
        <v/>
      </c>
      <c r="T113" s="134" t="str">
        <f t="shared" si="37"/>
        <v/>
      </c>
      <c r="U113" s="132" t="str">
        <f t="shared" si="38"/>
        <v/>
      </c>
      <c r="V113" s="225" t="str">
        <f t="shared" si="39"/>
        <v/>
      </c>
      <c r="W113" s="132"/>
      <c r="X113" s="225" t="str">
        <f t="shared" si="42"/>
        <v/>
      </c>
      <c r="Y113" s="277" t="str">
        <f t="shared" si="43"/>
        <v/>
      </c>
      <c r="Z113" s="225"/>
      <c r="AA113" s="225"/>
      <c r="AB113" s="225"/>
      <c r="AC113" s="225"/>
      <c r="AD113" s="132" t="str">
        <f t="shared" si="44"/>
        <v/>
      </c>
      <c r="AE113" s="132" t="str">
        <f t="shared" si="45"/>
        <v/>
      </c>
      <c r="AF113" s="132" t="str">
        <f t="shared" si="46"/>
        <v/>
      </c>
      <c r="AG113" s="225"/>
      <c r="AH113" s="225"/>
      <c r="AI113" s="225"/>
      <c r="AJ113" s="284" t="str">
        <f t="shared" si="41"/>
        <v/>
      </c>
      <c r="AK113" s="281"/>
    </row>
    <row r="114" spans="1:37" s="128" customFormat="1" x14ac:dyDescent="0.25">
      <c r="A114" s="128">
        <v>77</v>
      </c>
      <c r="B114" s="134"/>
      <c r="C114" s="134"/>
      <c r="D114" s="134"/>
      <c r="E114" s="134"/>
      <c r="F114" s="134"/>
      <c r="G114" s="134"/>
      <c r="H114" s="135"/>
      <c r="I114" s="134" t="s">
        <v>37</v>
      </c>
      <c r="J114" s="132" t="s">
        <v>37</v>
      </c>
      <c r="K114" s="132" t="str">
        <f t="shared" si="47"/>
        <v/>
      </c>
      <c r="L114" s="134" t="str">
        <f t="shared" ref="L114:L137" si="49">IF(B114&lt;&gt;"",$F$20,"")</f>
        <v/>
      </c>
      <c r="M114" s="135" t="str">
        <f t="shared" ref="M114:M137" si="50">IF(B114&lt;&gt;"",IF($F$23&lt;&gt;"",$F$23,""),"")</f>
        <v/>
      </c>
      <c r="N114" s="134" t="str">
        <f t="shared" si="40"/>
        <v/>
      </c>
      <c r="O114" s="132" t="str">
        <f t="shared" si="48"/>
        <v/>
      </c>
      <c r="P114" s="134" t="str">
        <f t="shared" si="34"/>
        <v/>
      </c>
      <c r="Q114" s="134" t="str">
        <f t="shared" si="35"/>
        <v/>
      </c>
      <c r="R114" s="132"/>
      <c r="S114" s="134" t="str">
        <f t="shared" si="36"/>
        <v/>
      </c>
      <c r="T114" s="134" t="str">
        <f t="shared" si="37"/>
        <v/>
      </c>
      <c r="U114" s="132" t="str">
        <f t="shared" si="38"/>
        <v/>
      </c>
      <c r="V114" s="225" t="str">
        <f t="shared" si="39"/>
        <v/>
      </c>
      <c r="W114" s="132"/>
      <c r="X114" s="225" t="str">
        <f t="shared" si="42"/>
        <v/>
      </c>
      <c r="Y114" s="277" t="str">
        <f t="shared" si="43"/>
        <v/>
      </c>
      <c r="Z114" s="225"/>
      <c r="AA114" s="225"/>
      <c r="AB114" s="225"/>
      <c r="AC114" s="225"/>
      <c r="AD114" s="132" t="str">
        <f t="shared" si="44"/>
        <v/>
      </c>
      <c r="AE114" s="132" t="str">
        <f t="shared" si="45"/>
        <v/>
      </c>
      <c r="AF114" s="132" t="str">
        <f t="shared" si="46"/>
        <v/>
      </c>
      <c r="AG114" s="225"/>
      <c r="AH114" s="225"/>
      <c r="AI114" s="225"/>
      <c r="AJ114" s="284" t="str">
        <f t="shared" si="41"/>
        <v/>
      </c>
      <c r="AK114" s="281"/>
    </row>
    <row r="115" spans="1:37" s="128" customFormat="1" x14ac:dyDescent="0.25">
      <c r="A115" s="128">
        <v>78</v>
      </c>
      <c r="B115" s="134"/>
      <c r="C115" s="134"/>
      <c r="D115" s="134"/>
      <c r="E115" s="134"/>
      <c r="F115" s="134"/>
      <c r="G115" s="134"/>
      <c r="H115" s="135"/>
      <c r="I115" s="134" t="s">
        <v>37</v>
      </c>
      <c r="J115" s="132" t="s">
        <v>37</v>
      </c>
      <c r="K115" s="132" t="str">
        <f t="shared" si="47"/>
        <v/>
      </c>
      <c r="L115" s="134" t="str">
        <f t="shared" si="49"/>
        <v/>
      </c>
      <c r="M115" s="135" t="str">
        <f t="shared" si="50"/>
        <v/>
      </c>
      <c r="N115" s="134" t="str">
        <f t="shared" si="40"/>
        <v/>
      </c>
      <c r="O115" s="132" t="str">
        <f t="shared" si="48"/>
        <v/>
      </c>
      <c r="P115" s="134" t="str">
        <f t="shared" si="34"/>
        <v/>
      </c>
      <c r="Q115" s="134" t="str">
        <f t="shared" si="35"/>
        <v/>
      </c>
      <c r="R115" s="132"/>
      <c r="S115" s="134" t="str">
        <f t="shared" si="36"/>
        <v/>
      </c>
      <c r="T115" s="134" t="str">
        <f t="shared" si="37"/>
        <v/>
      </c>
      <c r="U115" s="132" t="str">
        <f t="shared" si="38"/>
        <v/>
      </c>
      <c r="V115" s="225" t="str">
        <f t="shared" si="39"/>
        <v/>
      </c>
      <c r="W115" s="132"/>
      <c r="X115" s="225" t="str">
        <f t="shared" si="42"/>
        <v/>
      </c>
      <c r="Y115" s="277" t="str">
        <f t="shared" si="43"/>
        <v/>
      </c>
      <c r="Z115" s="225"/>
      <c r="AA115" s="225"/>
      <c r="AB115" s="225"/>
      <c r="AC115" s="225"/>
      <c r="AD115" s="132" t="str">
        <f t="shared" si="44"/>
        <v/>
      </c>
      <c r="AE115" s="132" t="str">
        <f t="shared" si="45"/>
        <v/>
      </c>
      <c r="AF115" s="132" t="str">
        <f t="shared" si="46"/>
        <v/>
      </c>
      <c r="AG115" s="225"/>
      <c r="AH115" s="225"/>
      <c r="AI115" s="225"/>
      <c r="AJ115" s="284" t="str">
        <f t="shared" si="41"/>
        <v/>
      </c>
      <c r="AK115" s="281"/>
    </row>
    <row r="116" spans="1:37" s="128" customFormat="1" x14ac:dyDescent="0.25">
      <c r="A116" s="128">
        <v>79</v>
      </c>
      <c r="B116" s="134"/>
      <c r="C116" s="134"/>
      <c r="D116" s="134"/>
      <c r="E116" s="134"/>
      <c r="F116" s="134"/>
      <c r="G116" s="134"/>
      <c r="H116" s="135"/>
      <c r="I116" s="134" t="s">
        <v>37</v>
      </c>
      <c r="J116" s="132" t="s">
        <v>37</v>
      </c>
      <c r="K116" s="132" t="str">
        <f t="shared" si="47"/>
        <v/>
      </c>
      <c r="L116" s="134" t="str">
        <f t="shared" si="49"/>
        <v/>
      </c>
      <c r="M116" s="135" t="str">
        <f t="shared" si="50"/>
        <v/>
      </c>
      <c r="N116" s="134" t="str">
        <f t="shared" si="40"/>
        <v/>
      </c>
      <c r="O116" s="132" t="str">
        <f t="shared" si="48"/>
        <v/>
      </c>
      <c r="P116" s="134" t="str">
        <f t="shared" si="34"/>
        <v/>
      </c>
      <c r="Q116" s="134" t="str">
        <f t="shared" si="35"/>
        <v/>
      </c>
      <c r="R116" s="132"/>
      <c r="S116" s="134" t="str">
        <f t="shared" si="36"/>
        <v/>
      </c>
      <c r="T116" s="134" t="str">
        <f t="shared" si="37"/>
        <v/>
      </c>
      <c r="U116" s="132" t="str">
        <f t="shared" si="38"/>
        <v/>
      </c>
      <c r="V116" s="225" t="str">
        <f t="shared" si="39"/>
        <v/>
      </c>
      <c r="W116" s="132"/>
      <c r="X116" s="225" t="str">
        <f t="shared" si="42"/>
        <v/>
      </c>
      <c r="Y116" s="277" t="str">
        <f t="shared" si="43"/>
        <v/>
      </c>
      <c r="Z116" s="225"/>
      <c r="AA116" s="225"/>
      <c r="AB116" s="225"/>
      <c r="AC116" s="225"/>
      <c r="AD116" s="132" t="str">
        <f t="shared" si="44"/>
        <v/>
      </c>
      <c r="AE116" s="132" t="str">
        <f t="shared" si="45"/>
        <v/>
      </c>
      <c r="AF116" s="132" t="str">
        <f t="shared" si="46"/>
        <v/>
      </c>
      <c r="AG116" s="225"/>
      <c r="AH116" s="225"/>
      <c r="AI116" s="225"/>
      <c r="AJ116" s="284" t="str">
        <f t="shared" si="41"/>
        <v/>
      </c>
      <c r="AK116" s="281"/>
    </row>
    <row r="117" spans="1:37" s="128" customFormat="1" x14ac:dyDescent="0.25">
      <c r="A117" s="128">
        <v>80</v>
      </c>
      <c r="B117" s="134"/>
      <c r="C117" s="134"/>
      <c r="D117" s="134"/>
      <c r="E117" s="134"/>
      <c r="F117" s="134"/>
      <c r="G117" s="134"/>
      <c r="H117" s="135"/>
      <c r="I117" s="134" t="s">
        <v>37</v>
      </c>
      <c r="J117" s="132" t="s">
        <v>37</v>
      </c>
      <c r="K117" s="132" t="str">
        <f t="shared" si="47"/>
        <v/>
      </c>
      <c r="L117" s="134" t="str">
        <f t="shared" si="49"/>
        <v/>
      </c>
      <c r="M117" s="135" t="str">
        <f t="shared" si="50"/>
        <v/>
      </c>
      <c r="N117" s="134" t="str">
        <f t="shared" si="40"/>
        <v/>
      </c>
      <c r="O117" s="132" t="str">
        <f t="shared" si="48"/>
        <v/>
      </c>
      <c r="P117" s="134" t="str">
        <f t="shared" si="34"/>
        <v/>
      </c>
      <c r="Q117" s="134" t="str">
        <f t="shared" si="35"/>
        <v/>
      </c>
      <c r="R117" s="132"/>
      <c r="S117" s="134" t="str">
        <f t="shared" si="36"/>
        <v/>
      </c>
      <c r="T117" s="134" t="str">
        <f t="shared" si="37"/>
        <v/>
      </c>
      <c r="U117" s="132" t="str">
        <f t="shared" si="38"/>
        <v/>
      </c>
      <c r="V117" s="225" t="str">
        <f t="shared" si="39"/>
        <v/>
      </c>
      <c r="W117" s="132"/>
      <c r="X117" s="225" t="str">
        <f t="shared" si="42"/>
        <v/>
      </c>
      <c r="Y117" s="277" t="str">
        <f t="shared" si="43"/>
        <v/>
      </c>
      <c r="Z117" s="225"/>
      <c r="AA117" s="225"/>
      <c r="AB117" s="225"/>
      <c r="AC117" s="225"/>
      <c r="AD117" s="132" t="str">
        <f t="shared" si="44"/>
        <v/>
      </c>
      <c r="AE117" s="132" t="str">
        <f t="shared" si="45"/>
        <v/>
      </c>
      <c r="AF117" s="132" t="str">
        <f t="shared" si="46"/>
        <v/>
      </c>
      <c r="AG117" s="225"/>
      <c r="AH117" s="225"/>
      <c r="AI117" s="225"/>
      <c r="AJ117" s="284" t="str">
        <f t="shared" si="41"/>
        <v/>
      </c>
      <c r="AK117" s="281"/>
    </row>
    <row r="118" spans="1:37" s="128" customFormat="1" x14ac:dyDescent="0.25">
      <c r="A118" s="128">
        <v>81</v>
      </c>
      <c r="B118" s="134"/>
      <c r="C118" s="134"/>
      <c r="D118" s="134"/>
      <c r="E118" s="134"/>
      <c r="F118" s="134"/>
      <c r="G118" s="134"/>
      <c r="H118" s="135"/>
      <c r="I118" s="134" t="s">
        <v>37</v>
      </c>
      <c r="J118" s="132" t="s">
        <v>37</v>
      </c>
      <c r="K118" s="132" t="str">
        <f t="shared" si="47"/>
        <v/>
      </c>
      <c r="L118" s="134" t="str">
        <f t="shared" si="49"/>
        <v/>
      </c>
      <c r="M118" s="135" t="str">
        <f t="shared" si="50"/>
        <v/>
      </c>
      <c r="N118" s="134" t="str">
        <f t="shared" si="40"/>
        <v/>
      </c>
      <c r="O118" s="132" t="str">
        <f t="shared" si="48"/>
        <v/>
      </c>
      <c r="P118" s="134" t="str">
        <f t="shared" si="34"/>
        <v/>
      </c>
      <c r="Q118" s="134" t="str">
        <f t="shared" si="35"/>
        <v/>
      </c>
      <c r="R118" s="132"/>
      <c r="S118" s="134" t="str">
        <f t="shared" si="36"/>
        <v/>
      </c>
      <c r="T118" s="134" t="str">
        <f t="shared" si="37"/>
        <v/>
      </c>
      <c r="U118" s="132" t="str">
        <f t="shared" si="38"/>
        <v/>
      </c>
      <c r="V118" s="225" t="str">
        <f t="shared" si="39"/>
        <v/>
      </c>
      <c r="W118" s="132"/>
      <c r="X118" s="225" t="str">
        <f t="shared" si="42"/>
        <v/>
      </c>
      <c r="Y118" s="277" t="str">
        <f t="shared" si="43"/>
        <v/>
      </c>
      <c r="Z118" s="225"/>
      <c r="AA118" s="225"/>
      <c r="AB118" s="225"/>
      <c r="AC118" s="225"/>
      <c r="AD118" s="132" t="str">
        <f t="shared" si="44"/>
        <v/>
      </c>
      <c r="AE118" s="132" t="str">
        <f t="shared" si="45"/>
        <v/>
      </c>
      <c r="AF118" s="132" t="str">
        <f t="shared" si="46"/>
        <v/>
      </c>
      <c r="AG118" s="225"/>
      <c r="AH118" s="225"/>
      <c r="AI118" s="225"/>
      <c r="AJ118" s="284" t="str">
        <f t="shared" si="41"/>
        <v/>
      </c>
      <c r="AK118" s="281"/>
    </row>
    <row r="119" spans="1:37" s="128" customFormat="1" x14ac:dyDescent="0.25">
      <c r="A119" s="128">
        <v>82</v>
      </c>
      <c r="B119" s="134"/>
      <c r="C119" s="134"/>
      <c r="D119" s="134"/>
      <c r="E119" s="134"/>
      <c r="F119" s="134"/>
      <c r="G119" s="134"/>
      <c r="H119" s="135"/>
      <c r="I119" s="134" t="s">
        <v>37</v>
      </c>
      <c r="J119" s="132" t="s">
        <v>37</v>
      </c>
      <c r="K119" s="132" t="str">
        <f t="shared" si="47"/>
        <v/>
      </c>
      <c r="L119" s="134" t="str">
        <f t="shared" si="49"/>
        <v/>
      </c>
      <c r="M119" s="135" t="str">
        <f t="shared" si="50"/>
        <v/>
      </c>
      <c r="N119" s="134" t="str">
        <f t="shared" si="40"/>
        <v/>
      </c>
      <c r="O119" s="132" t="str">
        <f t="shared" si="48"/>
        <v/>
      </c>
      <c r="P119" s="134" t="str">
        <f t="shared" si="34"/>
        <v/>
      </c>
      <c r="Q119" s="134" t="str">
        <f t="shared" si="35"/>
        <v/>
      </c>
      <c r="R119" s="132"/>
      <c r="S119" s="134" t="str">
        <f t="shared" si="36"/>
        <v/>
      </c>
      <c r="T119" s="134" t="str">
        <f t="shared" si="37"/>
        <v/>
      </c>
      <c r="U119" s="132" t="str">
        <f t="shared" si="38"/>
        <v/>
      </c>
      <c r="V119" s="225" t="str">
        <f t="shared" si="39"/>
        <v/>
      </c>
      <c r="W119" s="132"/>
      <c r="X119" s="225" t="str">
        <f t="shared" si="42"/>
        <v/>
      </c>
      <c r="Y119" s="277" t="str">
        <f t="shared" si="43"/>
        <v/>
      </c>
      <c r="Z119" s="225"/>
      <c r="AA119" s="225"/>
      <c r="AB119" s="225"/>
      <c r="AC119" s="225"/>
      <c r="AD119" s="132" t="str">
        <f t="shared" si="44"/>
        <v/>
      </c>
      <c r="AE119" s="132" t="str">
        <f t="shared" si="45"/>
        <v/>
      </c>
      <c r="AF119" s="132" t="str">
        <f t="shared" si="46"/>
        <v/>
      </c>
      <c r="AG119" s="225"/>
      <c r="AH119" s="225"/>
      <c r="AI119" s="225"/>
      <c r="AJ119" s="284" t="str">
        <f t="shared" si="41"/>
        <v/>
      </c>
      <c r="AK119" s="281"/>
    </row>
    <row r="120" spans="1:37" s="128" customFormat="1" x14ac:dyDescent="0.25">
      <c r="A120" s="128">
        <v>83</v>
      </c>
      <c r="B120" s="134"/>
      <c r="C120" s="134"/>
      <c r="D120" s="134"/>
      <c r="E120" s="134"/>
      <c r="F120" s="134"/>
      <c r="G120" s="134"/>
      <c r="H120" s="135"/>
      <c r="I120" s="134" t="s">
        <v>37</v>
      </c>
      <c r="J120" s="132" t="s">
        <v>37</v>
      </c>
      <c r="K120" s="132" t="str">
        <f t="shared" si="47"/>
        <v/>
      </c>
      <c r="L120" s="134" t="str">
        <f t="shared" si="49"/>
        <v/>
      </c>
      <c r="M120" s="135" t="str">
        <f t="shared" si="50"/>
        <v/>
      </c>
      <c r="N120" s="134" t="str">
        <f t="shared" si="40"/>
        <v/>
      </c>
      <c r="O120" s="132" t="str">
        <f t="shared" si="48"/>
        <v/>
      </c>
      <c r="P120" s="134" t="str">
        <f t="shared" si="34"/>
        <v/>
      </c>
      <c r="Q120" s="134" t="str">
        <f t="shared" si="35"/>
        <v/>
      </c>
      <c r="R120" s="132"/>
      <c r="S120" s="134" t="str">
        <f t="shared" si="36"/>
        <v/>
      </c>
      <c r="T120" s="134" t="str">
        <f t="shared" si="37"/>
        <v/>
      </c>
      <c r="U120" s="132" t="str">
        <f t="shared" si="38"/>
        <v/>
      </c>
      <c r="V120" s="225" t="str">
        <f t="shared" si="39"/>
        <v/>
      </c>
      <c r="W120" s="132"/>
      <c r="X120" s="225" t="str">
        <f t="shared" si="42"/>
        <v/>
      </c>
      <c r="Y120" s="277" t="str">
        <f t="shared" si="43"/>
        <v/>
      </c>
      <c r="Z120" s="225"/>
      <c r="AA120" s="225"/>
      <c r="AB120" s="225"/>
      <c r="AC120" s="225"/>
      <c r="AD120" s="132" t="str">
        <f t="shared" si="44"/>
        <v/>
      </c>
      <c r="AE120" s="132" t="str">
        <f t="shared" si="45"/>
        <v/>
      </c>
      <c r="AF120" s="132" t="str">
        <f t="shared" si="46"/>
        <v/>
      </c>
      <c r="AG120" s="225"/>
      <c r="AH120" s="225"/>
      <c r="AI120" s="225"/>
      <c r="AJ120" s="284" t="str">
        <f t="shared" si="41"/>
        <v/>
      </c>
      <c r="AK120" s="281"/>
    </row>
    <row r="121" spans="1:37" s="128" customFormat="1" x14ac:dyDescent="0.25">
      <c r="A121" s="128">
        <v>84</v>
      </c>
      <c r="B121" s="134"/>
      <c r="C121" s="134"/>
      <c r="D121" s="134"/>
      <c r="E121" s="134"/>
      <c r="F121" s="134"/>
      <c r="G121" s="134"/>
      <c r="H121" s="135"/>
      <c r="I121" s="134" t="s">
        <v>37</v>
      </c>
      <c r="J121" s="132" t="s">
        <v>37</v>
      </c>
      <c r="K121" s="132" t="str">
        <f t="shared" si="47"/>
        <v/>
      </c>
      <c r="L121" s="134" t="str">
        <f t="shared" si="49"/>
        <v/>
      </c>
      <c r="M121" s="135" t="str">
        <f t="shared" si="50"/>
        <v/>
      </c>
      <c r="N121" s="134" t="str">
        <f t="shared" si="40"/>
        <v/>
      </c>
      <c r="O121" s="132" t="str">
        <f t="shared" si="48"/>
        <v/>
      </c>
      <c r="P121" s="134" t="str">
        <f t="shared" si="34"/>
        <v/>
      </c>
      <c r="Q121" s="134" t="str">
        <f t="shared" si="35"/>
        <v/>
      </c>
      <c r="R121" s="132"/>
      <c r="S121" s="134" t="str">
        <f t="shared" si="36"/>
        <v/>
      </c>
      <c r="T121" s="134" t="str">
        <f t="shared" si="37"/>
        <v/>
      </c>
      <c r="U121" s="132" t="str">
        <f t="shared" si="38"/>
        <v/>
      </c>
      <c r="V121" s="225" t="str">
        <f t="shared" si="39"/>
        <v/>
      </c>
      <c r="W121" s="132"/>
      <c r="X121" s="225" t="str">
        <f t="shared" si="42"/>
        <v/>
      </c>
      <c r="Y121" s="277" t="str">
        <f t="shared" si="43"/>
        <v/>
      </c>
      <c r="Z121" s="225"/>
      <c r="AA121" s="225"/>
      <c r="AB121" s="225"/>
      <c r="AC121" s="225"/>
      <c r="AD121" s="132" t="str">
        <f t="shared" si="44"/>
        <v/>
      </c>
      <c r="AE121" s="132" t="str">
        <f t="shared" si="45"/>
        <v/>
      </c>
      <c r="AF121" s="132" t="str">
        <f t="shared" si="46"/>
        <v/>
      </c>
      <c r="AG121" s="225"/>
      <c r="AH121" s="225"/>
      <c r="AI121" s="225"/>
      <c r="AJ121" s="284" t="str">
        <f t="shared" si="41"/>
        <v/>
      </c>
      <c r="AK121" s="281"/>
    </row>
    <row r="122" spans="1:37" s="128" customFormat="1" x14ac:dyDescent="0.25">
      <c r="A122" s="128">
        <v>85</v>
      </c>
      <c r="B122" s="134"/>
      <c r="C122" s="134"/>
      <c r="D122" s="134"/>
      <c r="E122" s="134"/>
      <c r="F122" s="134"/>
      <c r="G122" s="134"/>
      <c r="H122" s="135"/>
      <c r="I122" s="134" t="s">
        <v>37</v>
      </c>
      <c r="J122" s="132" t="s">
        <v>37</v>
      </c>
      <c r="K122" s="132" t="str">
        <f t="shared" si="47"/>
        <v/>
      </c>
      <c r="L122" s="134" t="str">
        <f t="shared" si="49"/>
        <v/>
      </c>
      <c r="M122" s="135" t="str">
        <f t="shared" si="50"/>
        <v/>
      </c>
      <c r="N122" s="134" t="str">
        <f t="shared" si="40"/>
        <v/>
      </c>
      <c r="O122" s="132" t="str">
        <f t="shared" si="48"/>
        <v/>
      </c>
      <c r="P122" s="134" t="str">
        <f t="shared" si="34"/>
        <v/>
      </c>
      <c r="Q122" s="134" t="str">
        <f t="shared" si="35"/>
        <v/>
      </c>
      <c r="R122" s="132"/>
      <c r="S122" s="134" t="str">
        <f t="shared" si="36"/>
        <v/>
      </c>
      <c r="T122" s="134" t="str">
        <f t="shared" si="37"/>
        <v/>
      </c>
      <c r="U122" s="132" t="str">
        <f t="shared" si="38"/>
        <v/>
      </c>
      <c r="V122" s="225" t="str">
        <f t="shared" si="39"/>
        <v/>
      </c>
      <c r="W122" s="132"/>
      <c r="X122" s="225" t="str">
        <f t="shared" si="42"/>
        <v/>
      </c>
      <c r="Y122" s="277" t="str">
        <f t="shared" si="43"/>
        <v/>
      </c>
      <c r="Z122" s="225"/>
      <c r="AA122" s="225"/>
      <c r="AB122" s="225"/>
      <c r="AC122" s="225"/>
      <c r="AD122" s="132" t="str">
        <f t="shared" si="44"/>
        <v/>
      </c>
      <c r="AE122" s="132" t="str">
        <f t="shared" si="45"/>
        <v/>
      </c>
      <c r="AF122" s="132" t="str">
        <f t="shared" si="46"/>
        <v/>
      </c>
      <c r="AG122" s="225"/>
      <c r="AH122" s="225"/>
      <c r="AI122" s="225"/>
      <c r="AJ122" s="284" t="str">
        <f t="shared" si="41"/>
        <v/>
      </c>
      <c r="AK122" s="281"/>
    </row>
    <row r="123" spans="1:37" s="128" customFormat="1" x14ac:dyDescent="0.25">
      <c r="A123" s="128">
        <v>86</v>
      </c>
      <c r="B123" s="134"/>
      <c r="C123" s="134"/>
      <c r="D123" s="134"/>
      <c r="E123" s="134"/>
      <c r="F123" s="134"/>
      <c r="G123" s="134"/>
      <c r="H123" s="135"/>
      <c r="I123" s="134" t="s">
        <v>37</v>
      </c>
      <c r="J123" s="132" t="s">
        <v>37</v>
      </c>
      <c r="K123" s="132" t="str">
        <f t="shared" si="47"/>
        <v/>
      </c>
      <c r="L123" s="134" t="str">
        <f t="shared" si="49"/>
        <v/>
      </c>
      <c r="M123" s="135" t="str">
        <f t="shared" si="50"/>
        <v/>
      </c>
      <c r="N123" s="134" t="str">
        <f t="shared" si="40"/>
        <v/>
      </c>
      <c r="O123" s="132" t="str">
        <f t="shared" si="48"/>
        <v/>
      </c>
      <c r="P123" s="134" t="str">
        <f t="shared" si="34"/>
        <v/>
      </c>
      <c r="Q123" s="134" t="str">
        <f t="shared" si="35"/>
        <v/>
      </c>
      <c r="R123" s="132"/>
      <c r="S123" s="134" t="str">
        <f t="shared" si="36"/>
        <v/>
      </c>
      <c r="T123" s="134" t="str">
        <f t="shared" si="37"/>
        <v/>
      </c>
      <c r="U123" s="132" t="str">
        <f t="shared" si="38"/>
        <v/>
      </c>
      <c r="V123" s="225" t="str">
        <f t="shared" si="39"/>
        <v/>
      </c>
      <c r="W123" s="132"/>
      <c r="X123" s="225" t="str">
        <f t="shared" si="42"/>
        <v/>
      </c>
      <c r="Y123" s="277" t="str">
        <f t="shared" si="43"/>
        <v/>
      </c>
      <c r="Z123" s="225"/>
      <c r="AA123" s="225"/>
      <c r="AB123" s="225"/>
      <c r="AC123" s="225"/>
      <c r="AD123" s="132" t="str">
        <f t="shared" si="44"/>
        <v/>
      </c>
      <c r="AE123" s="132" t="str">
        <f t="shared" si="45"/>
        <v/>
      </c>
      <c r="AF123" s="132" t="str">
        <f t="shared" si="46"/>
        <v/>
      </c>
      <c r="AG123" s="225"/>
      <c r="AH123" s="225"/>
      <c r="AI123" s="225"/>
      <c r="AJ123" s="284" t="str">
        <f t="shared" si="41"/>
        <v/>
      </c>
      <c r="AK123" s="281"/>
    </row>
    <row r="124" spans="1:37" s="128" customFormat="1" x14ac:dyDescent="0.25">
      <c r="A124" s="128">
        <v>87</v>
      </c>
      <c r="B124" s="134"/>
      <c r="C124" s="134"/>
      <c r="D124" s="134"/>
      <c r="E124" s="134"/>
      <c r="F124" s="134"/>
      <c r="G124" s="134"/>
      <c r="H124" s="135"/>
      <c r="I124" s="134" t="s">
        <v>37</v>
      </c>
      <c r="J124" s="132" t="s">
        <v>37</v>
      </c>
      <c r="K124" s="132" t="str">
        <f t="shared" si="47"/>
        <v/>
      </c>
      <c r="L124" s="134" t="str">
        <f t="shared" si="49"/>
        <v/>
      </c>
      <c r="M124" s="135" t="str">
        <f t="shared" si="50"/>
        <v/>
      </c>
      <c r="N124" s="134" t="str">
        <f t="shared" si="40"/>
        <v/>
      </c>
      <c r="O124" s="132" t="str">
        <f t="shared" si="48"/>
        <v/>
      </c>
      <c r="P124" s="134" t="str">
        <f t="shared" si="34"/>
        <v/>
      </c>
      <c r="Q124" s="134" t="str">
        <f t="shared" si="35"/>
        <v/>
      </c>
      <c r="R124" s="132"/>
      <c r="S124" s="134" t="str">
        <f t="shared" si="36"/>
        <v/>
      </c>
      <c r="T124" s="134" t="str">
        <f t="shared" si="37"/>
        <v/>
      </c>
      <c r="U124" s="132" t="str">
        <f t="shared" si="38"/>
        <v/>
      </c>
      <c r="V124" s="225" t="str">
        <f t="shared" si="39"/>
        <v/>
      </c>
      <c r="W124" s="132"/>
      <c r="X124" s="225" t="str">
        <f t="shared" si="42"/>
        <v/>
      </c>
      <c r="Y124" s="277" t="str">
        <f t="shared" si="43"/>
        <v/>
      </c>
      <c r="Z124" s="225"/>
      <c r="AA124" s="225"/>
      <c r="AB124" s="225"/>
      <c r="AC124" s="225"/>
      <c r="AD124" s="132" t="str">
        <f t="shared" si="44"/>
        <v/>
      </c>
      <c r="AE124" s="132" t="str">
        <f t="shared" si="45"/>
        <v/>
      </c>
      <c r="AF124" s="132" t="str">
        <f t="shared" si="46"/>
        <v/>
      </c>
      <c r="AG124" s="225"/>
      <c r="AH124" s="225"/>
      <c r="AI124" s="225"/>
      <c r="AJ124" s="284" t="str">
        <f t="shared" si="41"/>
        <v/>
      </c>
      <c r="AK124" s="281"/>
    </row>
    <row r="125" spans="1:37" s="128" customFormat="1" x14ac:dyDescent="0.25">
      <c r="A125" s="128">
        <v>88</v>
      </c>
      <c r="B125" s="134"/>
      <c r="C125" s="134"/>
      <c r="D125" s="134"/>
      <c r="E125" s="134"/>
      <c r="F125" s="134"/>
      <c r="G125" s="134"/>
      <c r="H125" s="135"/>
      <c r="I125" s="134" t="s">
        <v>37</v>
      </c>
      <c r="J125" s="132" t="s">
        <v>37</v>
      </c>
      <c r="K125" s="132" t="str">
        <f t="shared" si="47"/>
        <v/>
      </c>
      <c r="L125" s="134" t="str">
        <f t="shared" si="49"/>
        <v/>
      </c>
      <c r="M125" s="135" t="str">
        <f t="shared" si="50"/>
        <v/>
      </c>
      <c r="N125" s="134" t="str">
        <f t="shared" si="40"/>
        <v/>
      </c>
      <c r="O125" s="132" t="str">
        <f t="shared" si="48"/>
        <v/>
      </c>
      <c r="P125" s="134" t="str">
        <f t="shared" si="34"/>
        <v/>
      </c>
      <c r="Q125" s="134" t="str">
        <f t="shared" si="35"/>
        <v/>
      </c>
      <c r="R125" s="132"/>
      <c r="S125" s="134" t="str">
        <f t="shared" si="36"/>
        <v/>
      </c>
      <c r="T125" s="134" t="str">
        <f t="shared" si="37"/>
        <v/>
      </c>
      <c r="U125" s="132" t="str">
        <f t="shared" si="38"/>
        <v/>
      </c>
      <c r="V125" s="225" t="str">
        <f t="shared" si="39"/>
        <v/>
      </c>
      <c r="W125" s="132"/>
      <c r="X125" s="225" t="str">
        <f t="shared" si="42"/>
        <v/>
      </c>
      <c r="Y125" s="277" t="str">
        <f t="shared" si="43"/>
        <v/>
      </c>
      <c r="Z125" s="225"/>
      <c r="AA125" s="225"/>
      <c r="AB125" s="225"/>
      <c r="AC125" s="225"/>
      <c r="AD125" s="132" t="str">
        <f t="shared" si="44"/>
        <v/>
      </c>
      <c r="AE125" s="132" t="str">
        <f t="shared" si="45"/>
        <v/>
      </c>
      <c r="AF125" s="132" t="str">
        <f t="shared" si="46"/>
        <v/>
      </c>
      <c r="AG125" s="225"/>
      <c r="AH125" s="225"/>
      <c r="AI125" s="225"/>
      <c r="AJ125" s="284" t="str">
        <f t="shared" si="41"/>
        <v/>
      </c>
      <c r="AK125" s="281"/>
    </row>
    <row r="126" spans="1:37" s="128" customFormat="1" x14ac:dyDescent="0.25">
      <c r="A126" s="128">
        <v>89</v>
      </c>
      <c r="B126" s="134"/>
      <c r="C126" s="134"/>
      <c r="D126" s="134"/>
      <c r="E126" s="134"/>
      <c r="F126" s="134"/>
      <c r="G126" s="134"/>
      <c r="H126" s="135"/>
      <c r="I126" s="134" t="s">
        <v>37</v>
      </c>
      <c r="J126" s="132" t="s">
        <v>37</v>
      </c>
      <c r="K126" s="132" t="str">
        <f t="shared" si="47"/>
        <v/>
      </c>
      <c r="L126" s="134" t="str">
        <f t="shared" si="49"/>
        <v/>
      </c>
      <c r="M126" s="135" t="str">
        <f t="shared" si="50"/>
        <v/>
      </c>
      <c r="N126" s="134" t="str">
        <f t="shared" si="40"/>
        <v/>
      </c>
      <c r="O126" s="132" t="str">
        <f t="shared" si="48"/>
        <v/>
      </c>
      <c r="P126" s="134" t="str">
        <f t="shared" si="34"/>
        <v/>
      </c>
      <c r="Q126" s="134" t="str">
        <f t="shared" si="35"/>
        <v/>
      </c>
      <c r="R126" s="132"/>
      <c r="S126" s="134" t="str">
        <f t="shared" si="36"/>
        <v/>
      </c>
      <c r="T126" s="134" t="str">
        <f t="shared" si="37"/>
        <v/>
      </c>
      <c r="U126" s="132" t="str">
        <f t="shared" si="38"/>
        <v/>
      </c>
      <c r="V126" s="225" t="str">
        <f t="shared" si="39"/>
        <v/>
      </c>
      <c r="W126" s="132"/>
      <c r="X126" s="225" t="str">
        <f t="shared" si="42"/>
        <v/>
      </c>
      <c r="Y126" s="277" t="str">
        <f t="shared" si="43"/>
        <v/>
      </c>
      <c r="Z126" s="225"/>
      <c r="AA126" s="225"/>
      <c r="AB126" s="225"/>
      <c r="AC126" s="225"/>
      <c r="AD126" s="132" t="str">
        <f t="shared" si="44"/>
        <v/>
      </c>
      <c r="AE126" s="132" t="str">
        <f t="shared" si="45"/>
        <v/>
      </c>
      <c r="AF126" s="132" t="str">
        <f t="shared" si="46"/>
        <v/>
      </c>
      <c r="AG126" s="225"/>
      <c r="AH126" s="225"/>
      <c r="AI126" s="225"/>
      <c r="AJ126" s="284" t="str">
        <f t="shared" si="41"/>
        <v/>
      </c>
      <c r="AK126" s="281"/>
    </row>
    <row r="127" spans="1:37" s="128" customFormat="1" x14ac:dyDescent="0.25">
      <c r="A127" s="128">
        <v>90</v>
      </c>
      <c r="B127" s="134"/>
      <c r="C127" s="134"/>
      <c r="D127" s="134"/>
      <c r="E127" s="134"/>
      <c r="F127" s="134"/>
      <c r="G127" s="134"/>
      <c r="H127" s="135"/>
      <c r="I127" s="134" t="s">
        <v>37</v>
      </c>
      <c r="J127" s="132" t="s">
        <v>37</v>
      </c>
      <c r="K127" s="132" t="str">
        <f t="shared" si="47"/>
        <v/>
      </c>
      <c r="L127" s="134" t="str">
        <f t="shared" si="49"/>
        <v/>
      </c>
      <c r="M127" s="135" t="str">
        <f t="shared" si="50"/>
        <v/>
      </c>
      <c r="N127" s="134" t="str">
        <f t="shared" si="40"/>
        <v/>
      </c>
      <c r="O127" s="132" t="str">
        <f t="shared" si="48"/>
        <v/>
      </c>
      <c r="P127" s="134" t="str">
        <f t="shared" si="34"/>
        <v/>
      </c>
      <c r="Q127" s="134" t="str">
        <f t="shared" si="35"/>
        <v/>
      </c>
      <c r="R127" s="132"/>
      <c r="S127" s="134" t="str">
        <f t="shared" si="36"/>
        <v/>
      </c>
      <c r="T127" s="134" t="str">
        <f t="shared" si="37"/>
        <v/>
      </c>
      <c r="U127" s="132" t="str">
        <f t="shared" si="38"/>
        <v/>
      </c>
      <c r="V127" s="225" t="str">
        <f t="shared" si="39"/>
        <v/>
      </c>
      <c r="W127" s="132"/>
      <c r="X127" s="225" t="str">
        <f t="shared" si="42"/>
        <v/>
      </c>
      <c r="Y127" s="277" t="str">
        <f t="shared" si="43"/>
        <v/>
      </c>
      <c r="Z127" s="225"/>
      <c r="AA127" s="225"/>
      <c r="AB127" s="225"/>
      <c r="AC127" s="225"/>
      <c r="AD127" s="132" t="str">
        <f t="shared" si="44"/>
        <v/>
      </c>
      <c r="AE127" s="132" t="str">
        <f t="shared" si="45"/>
        <v/>
      </c>
      <c r="AF127" s="132" t="str">
        <f t="shared" si="46"/>
        <v/>
      </c>
      <c r="AG127" s="225"/>
      <c r="AH127" s="225"/>
      <c r="AI127" s="225"/>
      <c r="AJ127" s="284" t="str">
        <f t="shared" si="41"/>
        <v/>
      </c>
      <c r="AK127" s="281"/>
    </row>
    <row r="128" spans="1:37" s="128" customFormat="1" x14ac:dyDescent="0.25">
      <c r="A128" s="128">
        <v>91</v>
      </c>
      <c r="B128" s="134"/>
      <c r="C128" s="134"/>
      <c r="D128" s="134"/>
      <c r="E128" s="134"/>
      <c r="F128" s="134"/>
      <c r="G128" s="134"/>
      <c r="H128" s="135"/>
      <c r="I128" s="134" t="s">
        <v>37</v>
      </c>
      <c r="J128" s="132" t="s">
        <v>37</v>
      </c>
      <c r="K128" s="132" t="str">
        <f t="shared" si="47"/>
        <v/>
      </c>
      <c r="L128" s="134" t="str">
        <f t="shared" si="49"/>
        <v/>
      </c>
      <c r="M128" s="135" t="str">
        <f t="shared" si="50"/>
        <v/>
      </c>
      <c r="N128" s="134" t="str">
        <f t="shared" si="40"/>
        <v/>
      </c>
      <c r="O128" s="132" t="str">
        <f t="shared" si="48"/>
        <v/>
      </c>
      <c r="P128" s="134" t="str">
        <f t="shared" si="34"/>
        <v/>
      </c>
      <c r="Q128" s="134" t="str">
        <f t="shared" si="35"/>
        <v/>
      </c>
      <c r="R128" s="132"/>
      <c r="S128" s="134" t="str">
        <f t="shared" si="36"/>
        <v/>
      </c>
      <c r="T128" s="134" t="str">
        <f t="shared" si="37"/>
        <v/>
      </c>
      <c r="U128" s="132" t="str">
        <f t="shared" si="38"/>
        <v/>
      </c>
      <c r="V128" s="225" t="str">
        <f t="shared" si="39"/>
        <v/>
      </c>
      <c r="W128" s="132"/>
      <c r="X128" s="225" t="str">
        <f t="shared" si="42"/>
        <v/>
      </c>
      <c r="Y128" s="277" t="str">
        <f t="shared" si="43"/>
        <v/>
      </c>
      <c r="Z128" s="225"/>
      <c r="AA128" s="225"/>
      <c r="AB128" s="225"/>
      <c r="AC128" s="225"/>
      <c r="AD128" s="132" t="str">
        <f t="shared" si="44"/>
        <v/>
      </c>
      <c r="AE128" s="132" t="str">
        <f t="shared" si="45"/>
        <v/>
      </c>
      <c r="AF128" s="132" t="str">
        <f t="shared" si="46"/>
        <v/>
      </c>
      <c r="AG128" s="225"/>
      <c r="AH128" s="225"/>
      <c r="AI128" s="225"/>
      <c r="AJ128" s="284" t="str">
        <f t="shared" si="41"/>
        <v/>
      </c>
      <c r="AK128" s="281"/>
    </row>
    <row r="129" spans="1:37" s="128" customFormat="1" x14ac:dyDescent="0.25">
      <c r="A129" s="128">
        <v>92</v>
      </c>
      <c r="B129" s="134"/>
      <c r="C129" s="134"/>
      <c r="D129" s="134"/>
      <c r="E129" s="134"/>
      <c r="F129" s="134"/>
      <c r="G129" s="134"/>
      <c r="H129" s="135"/>
      <c r="I129" s="134" t="s">
        <v>37</v>
      </c>
      <c r="J129" s="132" t="s">
        <v>37</v>
      </c>
      <c r="K129" s="132" t="str">
        <f t="shared" si="47"/>
        <v/>
      </c>
      <c r="L129" s="134" t="str">
        <f t="shared" si="49"/>
        <v/>
      </c>
      <c r="M129" s="135" t="str">
        <f t="shared" si="50"/>
        <v/>
      </c>
      <c r="N129" s="134" t="str">
        <f t="shared" si="40"/>
        <v/>
      </c>
      <c r="O129" s="132" t="str">
        <f t="shared" si="48"/>
        <v/>
      </c>
      <c r="P129" s="134" t="str">
        <f t="shared" si="34"/>
        <v/>
      </c>
      <c r="Q129" s="134" t="str">
        <f t="shared" si="35"/>
        <v/>
      </c>
      <c r="R129" s="132"/>
      <c r="S129" s="134" t="str">
        <f t="shared" si="36"/>
        <v/>
      </c>
      <c r="T129" s="134" t="str">
        <f t="shared" si="37"/>
        <v/>
      </c>
      <c r="U129" s="132" t="str">
        <f t="shared" si="38"/>
        <v/>
      </c>
      <c r="V129" s="225" t="str">
        <f t="shared" si="39"/>
        <v/>
      </c>
      <c r="W129" s="132"/>
      <c r="X129" s="225" t="str">
        <f t="shared" si="42"/>
        <v/>
      </c>
      <c r="Y129" s="277" t="str">
        <f t="shared" si="43"/>
        <v/>
      </c>
      <c r="Z129" s="225"/>
      <c r="AA129" s="225"/>
      <c r="AB129" s="225"/>
      <c r="AC129" s="225"/>
      <c r="AD129" s="132" t="str">
        <f t="shared" si="44"/>
        <v/>
      </c>
      <c r="AE129" s="132" t="str">
        <f t="shared" si="45"/>
        <v/>
      </c>
      <c r="AF129" s="132" t="str">
        <f t="shared" si="46"/>
        <v/>
      </c>
      <c r="AG129" s="225"/>
      <c r="AH129" s="225"/>
      <c r="AI129" s="225"/>
      <c r="AJ129" s="284" t="str">
        <f t="shared" si="41"/>
        <v/>
      </c>
      <c r="AK129" s="281"/>
    </row>
    <row r="130" spans="1:37" s="128" customFormat="1" x14ac:dyDescent="0.25">
      <c r="A130" s="128">
        <v>93</v>
      </c>
      <c r="B130" s="134"/>
      <c r="C130" s="134"/>
      <c r="D130" s="134"/>
      <c r="E130" s="134"/>
      <c r="F130" s="134"/>
      <c r="G130" s="134"/>
      <c r="H130" s="135"/>
      <c r="I130" s="134" t="s">
        <v>37</v>
      </c>
      <c r="J130" s="132" t="s">
        <v>37</v>
      </c>
      <c r="K130" s="132" t="str">
        <f t="shared" si="47"/>
        <v/>
      </c>
      <c r="L130" s="134" t="str">
        <f t="shared" si="49"/>
        <v/>
      </c>
      <c r="M130" s="135" t="str">
        <f t="shared" si="50"/>
        <v/>
      </c>
      <c r="N130" s="134" t="str">
        <f t="shared" si="40"/>
        <v/>
      </c>
      <c r="O130" s="132" t="str">
        <f t="shared" si="48"/>
        <v/>
      </c>
      <c r="P130" s="134" t="str">
        <f t="shared" si="34"/>
        <v/>
      </c>
      <c r="Q130" s="134" t="str">
        <f t="shared" si="35"/>
        <v/>
      </c>
      <c r="R130" s="132"/>
      <c r="S130" s="134" t="str">
        <f t="shared" si="36"/>
        <v/>
      </c>
      <c r="T130" s="134" t="str">
        <f t="shared" si="37"/>
        <v/>
      </c>
      <c r="U130" s="132" t="str">
        <f t="shared" si="38"/>
        <v/>
      </c>
      <c r="V130" s="225" t="str">
        <f t="shared" si="39"/>
        <v/>
      </c>
      <c r="W130" s="132"/>
      <c r="X130" s="225" t="str">
        <f t="shared" si="42"/>
        <v/>
      </c>
      <c r="Y130" s="277" t="str">
        <f t="shared" si="43"/>
        <v/>
      </c>
      <c r="Z130" s="225"/>
      <c r="AA130" s="225"/>
      <c r="AB130" s="225"/>
      <c r="AC130" s="225"/>
      <c r="AD130" s="132" t="str">
        <f t="shared" si="44"/>
        <v/>
      </c>
      <c r="AE130" s="132" t="str">
        <f t="shared" si="45"/>
        <v/>
      </c>
      <c r="AF130" s="132" t="str">
        <f t="shared" si="46"/>
        <v/>
      </c>
      <c r="AG130" s="225"/>
      <c r="AH130" s="225"/>
      <c r="AI130" s="225"/>
      <c r="AJ130" s="284" t="str">
        <f t="shared" si="41"/>
        <v/>
      </c>
      <c r="AK130" s="281"/>
    </row>
    <row r="131" spans="1:37" s="128" customFormat="1" x14ac:dyDescent="0.25">
      <c r="A131" s="128">
        <v>94</v>
      </c>
      <c r="B131" s="134"/>
      <c r="C131" s="134"/>
      <c r="D131" s="134"/>
      <c r="E131" s="134"/>
      <c r="F131" s="134"/>
      <c r="G131" s="134"/>
      <c r="H131" s="135"/>
      <c r="I131" s="134" t="s">
        <v>37</v>
      </c>
      <c r="J131" s="132" t="s">
        <v>37</v>
      </c>
      <c r="K131" s="132" t="str">
        <f t="shared" si="47"/>
        <v/>
      </c>
      <c r="L131" s="134" t="str">
        <f t="shared" si="49"/>
        <v/>
      </c>
      <c r="M131" s="135" t="str">
        <f t="shared" si="50"/>
        <v/>
      </c>
      <c r="N131" s="134" t="str">
        <f t="shared" si="40"/>
        <v/>
      </c>
      <c r="O131" s="132" t="str">
        <f t="shared" si="48"/>
        <v/>
      </c>
      <c r="P131" s="134" t="str">
        <f t="shared" si="34"/>
        <v/>
      </c>
      <c r="Q131" s="134" t="str">
        <f t="shared" si="35"/>
        <v/>
      </c>
      <c r="R131" s="132"/>
      <c r="S131" s="134" t="str">
        <f t="shared" si="36"/>
        <v/>
      </c>
      <c r="T131" s="134" t="str">
        <f t="shared" si="37"/>
        <v/>
      </c>
      <c r="U131" s="132" t="str">
        <f t="shared" si="38"/>
        <v/>
      </c>
      <c r="V131" s="225" t="str">
        <f t="shared" si="39"/>
        <v/>
      </c>
      <c r="W131" s="132"/>
      <c r="X131" s="225" t="str">
        <f t="shared" si="42"/>
        <v/>
      </c>
      <c r="Y131" s="277" t="str">
        <f t="shared" si="43"/>
        <v/>
      </c>
      <c r="Z131" s="225"/>
      <c r="AA131" s="225"/>
      <c r="AB131" s="225"/>
      <c r="AC131" s="225"/>
      <c r="AD131" s="132" t="str">
        <f t="shared" si="44"/>
        <v/>
      </c>
      <c r="AE131" s="132" t="str">
        <f t="shared" si="45"/>
        <v/>
      </c>
      <c r="AF131" s="132" t="str">
        <f t="shared" si="46"/>
        <v/>
      </c>
      <c r="AG131" s="225"/>
      <c r="AH131" s="225"/>
      <c r="AI131" s="225"/>
      <c r="AJ131" s="284" t="str">
        <f t="shared" si="41"/>
        <v/>
      </c>
      <c r="AK131" s="281"/>
    </row>
    <row r="132" spans="1:37" s="128" customFormat="1" x14ac:dyDescent="0.25">
      <c r="A132" s="128">
        <v>95</v>
      </c>
      <c r="B132" s="134"/>
      <c r="C132" s="134"/>
      <c r="D132" s="134"/>
      <c r="E132" s="134"/>
      <c r="F132" s="134"/>
      <c r="G132" s="134"/>
      <c r="H132" s="135"/>
      <c r="I132" s="134" t="s">
        <v>37</v>
      </c>
      <c r="J132" s="132" t="s">
        <v>37</v>
      </c>
      <c r="K132" s="132" t="str">
        <f t="shared" si="47"/>
        <v/>
      </c>
      <c r="L132" s="134" t="str">
        <f t="shared" si="49"/>
        <v/>
      </c>
      <c r="M132" s="135" t="str">
        <f t="shared" si="50"/>
        <v/>
      </c>
      <c r="N132" s="134" t="str">
        <f t="shared" si="40"/>
        <v/>
      </c>
      <c r="O132" s="132" t="str">
        <f t="shared" si="48"/>
        <v/>
      </c>
      <c r="P132" s="134" t="str">
        <f t="shared" si="34"/>
        <v/>
      </c>
      <c r="Q132" s="134" t="str">
        <f t="shared" si="35"/>
        <v/>
      </c>
      <c r="R132" s="132"/>
      <c r="S132" s="134" t="str">
        <f t="shared" si="36"/>
        <v/>
      </c>
      <c r="T132" s="134" t="str">
        <f t="shared" si="37"/>
        <v/>
      </c>
      <c r="U132" s="132" t="str">
        <f t="shared" si="38"/>
        <v/>
      </c>
      <c r="V132" s="225" t="str">
        <f t="shared" si="39"/>
        <v/>
      </c>
      <c r="W132" s="132"/>
      <c r="X132" s="225" t="str">
        <f t="shared" si="42"/>
        <v/>
      </c>
      <c r="Y132" s="277" t="str">
        <f t="shared" si="43"/>
        <v/>
      </c>
      <c r="Z132" s="225"/>
      <c r="AA132" s="225"/>
      <c r="AB132" s="225"/>
      <c r="AC132" s="225"/>
      <c r="AD132" s="132" t="str">
        <f t="shared" si="44"/>
        <v/>
      </c>
      <c r="AE132" s="132" t="str">
        <f t="shared" si="45"/>
        <v/>
      </c>
      <c r="AF132" s="132" t="str">
        <f t="shared" si="46"/>
        <v/>
      </c>
      <c r="AG132" s="225"/>
      <c r="AH132" s="225"/>
      <c r="AI132" s="225"/>
      <c r="AJ132" s="284" t="str">
        <f t="shared" si="41"/>
        <v/>
      </c>
      <c r="AK132" s="281"/>
    </row>
    <row r="133" spans="1:37" s="128" customFormat="1" x14ac:dyDescent="0.25">
      <c r="A133" s="128">
        <v>96</v>
      </c>
      <c r="B133" s="134"/>
      <c r="C133" s="134"/>
      <c r="D133" s="134"/>
      <c r="E133" s="134"/>
      <c r="F133" s="134"/>
      <c r="G133" s="134"/>
      <c r="H133" s="135"/>
      <c r="I133" s="134" t="s">
        <v>37</v>
      </c>
      <c r="J133" s="132" t="s">
        <v>37</v>
      </c>
      <c r="K133" s="132" t="str">
        <f t="shared" si="47"/>
        <v/>
      </c>
      <c r="L133" s="134" t="str">
        <f t="shared" si="49"/>
        <v/>
      </c>
      <c r="M133" s="135" t="str">
        <f t="shared" si="50"/>
        <v/>
      </c>
      <c r="N133" s="134" t="str">
        <f t="shared" si="40"/>
        <v/>
      </c>
      <c r="O133" s="132" t="str">
        <f t="shared" si="48"/>
        <v/>
      </c>
      <c r="P133" s="134" t="str">
        <f t="shared" si="34"/>
        <v/>
      </c>
      <c r="Q133" s="134" t="str">
        <f t="shared" si="35"/>
        <v/>
      </c>
      <c r="R133" s="132"/>
      <c r="S133" s="134" t="str">
        <f t="shared" si="36"/>
        <v/>
      </c>
      <c r="T133" s="134" t="str">
        <f t="shared" si="37"/>
        <v/>
      </c>
      <c r="U133" s="132" t="str">
        <f t="shared" si="38"/>
        <v/>
      </c>
      <c r="V133" s="225" t="str">
        <f t="shared" ref="V133:V137" si="51">IF(B133&lt;&gt;"",IF(U133="bAV-Dynamik",IF($K$28="","bitte Steigerungssatz für bAV-Dynamik einsetzen.",$K$28),""),"")</f>
        <v/>
      </c>
      <c r="W133" s="132"/>
      <c r="X133" s="225" t="str">
        <f t="shared" si="42"/>
        <v/>
      </c>
      <c r="Y133" s="277" t="str">
        <f t="shared" si="43"/>
        <v/>
      </c>
      <c r="Z133" s="225"/>
      <c r="AA133" s="225"/>
      <c r="AB133" s="225"/>
      <c r="AC133" s="225"/>
      <c r="AD133" s="132" t="str">
        <f t="shared" si="44"/>
        <v/>
      </c>
      <c r="AE133" s="132" t="str">
        <f t="shared" si="45"/>
        <v/>
      </c>
      <c r="AF133" s="132" t="str">
        <f t="shared" si="46"/>
        <v/>
      </c>
      <c r="AG133" s="225"/>
      <c r="AH133" s="225"/>
      <c r="AI133" s="225"/>
      <c r="AJ133" s="284" t="str">
        <f t="shared" si="41"/>
        <v/>
      </c>
      <c r="AK133" s="281"/>
    </row>
    <row r="134" spans="1:37" s="128" customFormat="1" x14ac:dyDescent="0.25">
      <c r="A134" s="128">
        <v>97</v>
      </c>
      <c r="B134" s="134"/>
      <c r="C134" s="134"/>
      <c r="D134" s="134"/>
      <c r="E134" s="134"/>
      <c r="F134" s="134"/>
      <c r="G134" s="134"/>
      <c r="H134" s="135"/>
      <c r="I134" s="134" t="s">
        <v>37</v>
      </c>
      <c r="J134" s="132" t="s">
        <v>37</v>
      </c>
      <c r="K134" s="132" t="str">
        <f t="shared" si="47"/>
        <v/>
      </c>
      <c r="L134" s="134" t="str">
        <f t="shared" si="49"/>
        <v/>
      </c>
      <c r="M134" s="135" t="str">
        <f t="shared" si="50"/>
        <v/>
      </c>
      <c r="N134" s="134" t="str">
        <f t="shared" si="40"/>
        <v/>
      </c>
      <c r="O134" s="132" t="str">
        <f t="shared" si="48"/>
        <v/>
      </c>
      <c r="P134" s="134" t="str">
        <f t="shared" si="34"/>
        <v/>
      </c>
      <c r="Q134" s="134" t="str">
        <f t="shared" si="35"/>
        <v/>
      </c>
      <c r="R134" s="132"/>
      <c r="S134" s="134" t="str">
        <f t="shared" si="36"/>
        <v/>
      </c>
      <c r="T134" s="134" t="str">
        <f t="shared" si="37"/>
        <v/>
      </c>
      <c r="U134" s="132" t="str">
        <f t="shared" si="38"/>
        <v/>
      </c>
      <c r="V134" s="225" t="str">
        <f t="shared" si="51"/>
        <v/>
      </c>
      <c r="W134" s="132"/>
      <c r="X134" s="225" t="str">
        <f t="shared" si="42"/>
        <v/>
      </c>
      <c r="Y134" s="277" t="str">
        <f t="shared" si="43"/>
        <v/>
      </c>
      <c r="Z134" s="225"/>
      <c r="AA134" s="225"/>
      <c r="AB134" s="225"/>
      <c r="AC134" s="225"/>
      <c r="AD134" s="132" t="str">
        <f t="shared" si="44"/>
        <v/>
      </c>
      <c r="AE134" s="132" t="str">
        <f t="shared" si="45"/>
        <v/>
      </c>
      <c r="AF134" s="132" t="str">
        <f t="shared" si="46"/>
        <v/>
      </c>
      <c r="AG134" s="225"/>
      <c r="AH134" s="225"/>
      <c r="AI134" s="225"/>
      <c r="AJ134" s="284" t="str">
        <f t="shared" si="41"/>
        <v/>
      </c>
      <c r="AK134" s="281"/>
    </row>
    <row r="135" spans="1:37" s="128" customFormat="1" x14ac:dyDescent="0.25">
      <c r="A135" s="128">
        <v>98</v>
      </c>
      <c r="B135" s="134"/>
      <c r="C135" s="134"/>
      <c r="D135" s="134"/>
      <c r="E135" s="134"/>
      <c r="F135" s="134"/>
      <c r="G135" s="134"/>
      <c r="H135" s="135"/>
      <c r="I135" s="134" t="s">
        <v>37</v>
      </c>
      <c r="J135" s="132" t="s">
        <v>37</v>
      </c>
      <c r="K135" s="132" t="str">
        <f t="shared" si="47"/>
        <v/>
      </c>
      <c r="L135" s="134" t="str">
        <f t="shared" si="49"/>
        <v/>
      </c>
      <c r="M135" s="135" t="str">
        <f t="shared" si="50"/>
        <v/>
      </c>
      <c r="N135" s="134" t="str">
        <f t="shared" si="40"/>
        <v/>
      </c>
      <c r="O135" s="132" t="str">
        <f t="shared" si="48"/>
        <v/>
      </c>
      <c r="P135" s="134" t="str">
        <f t="shared" si="34"/>
        <v/>
      </c>
      <c r="Q135" s="134" t="str">
        <f t="shared" si="35"/>
        <v/>
      </c>
      <c r="R135" s="132"/>
      <c r="S135" s="134" t="str">
        <f t="shared" si="36"/>
        <v/>
      </c>
      <c r="T135" s="134" t="str">
        <f t="shared" si="37"/>
        <v/>
      </c>
      <c r="U135" s="132" t="str">
        <f t="shared" si="38"/>
        <v/>
      </c>
      <c r="V135" s="225" t="str">
        <f t="shared" si="51"/>
        <v/>
      </c>
      <c r="W135" s="132"/>
      <c r="X135" s="225" t="str">
        <f t="shared" si="42"/>
        <v/>
      </c>
      <c r="Y135" s="277" t="str">
        <f t="shared" si="43"/>
        <v/>
      </c>
      <c r="Z135" s="225"/>
      <c r="AA135" s="225"/>
      <c r="AB135" s="225"/>
      <c r="AC135" s="225"/>
      <c r="AD135" s="132" t="str">
        <f t="shared" si="44"/>
        <v/>
      </c>
      <c r="AE135" s="132" t="str">
        <f t="shared" si="45"/>
        <v/>
      </c>
      <c r="AF135" s="132" t="str">
        <f t="shared" si="46"/>
        <v/>
      </c>
      <c r="AG135" s="225"/>
      <c r="AH135" s="225"/>
      <c r="AI135" s="225"/>
      <c r="AJ135" s="284" t="str">
        <f t="shared" si="41"/>
        <v/>
      </c>
      <c r="AK135" s="281"/>
    </row>
    <row r="136" spans="1:37" s="128" customFormat="1" x14ac:dyDescent="0.25">
      <c r="A136" s="128">
        <v>99</v>
      </c>
      <c r="B136" s="134"/>
      <c r="C136" s="134"/>
      <c r="D136" s="134"/>
      <c r="E136" s="134"/>
      <c r="F136" s="134"/>
      <c r="G136" s="134"/>
      <c r="H136" s="135"/>
      <c r="I136" s="134" t="s">
        <v>37</v>
      </c>
      <c r="J136" s="132" t="s">
        <v>37</v>
      </c>
      <c r="K136" s="132" t="str">
        <f t="shared" si="47"/>
        <v/>
      </c>
      <c r="L136" s="134" t="str">
        <f t="shared" si="49"/>
        <v/>
      </c>
      <c r="M136" s="135" t="str">
        <f t="shared" si="50"/>
        <v/>
      </c>
      <c r="N136" s="134" t="str">
        <f t="shared" si="40"/>
        <v/>
      </c>
      <c r="O136" s="132" t="str">
        <f t="shared" si="48"/>
        <v/>
      </c>
      <c r="P136" s="134" t="str">
        <f t="shared" si="34"/>
        <v/>
      </c>
      <c r="Q136" s="134" t="str">
        <f t="shared" si="35"/>
        <v/>
      </c>
      <c r="R136" s="132"/>
      <c r="S136" s="134" t="str">
        <f t="shared" si="36"/>
        <v/>
      </c>
      <c r="T136" s="134" t="str">
        <f t="shared" si="37"/>
        <v/>
      </c>
      <c r="U136" s="132" t="str">
        <f t="shared" si="38"/>
        <v/>
      </c>
      <c r="V136" s="225" t="str">
        <f t="shared" si="51"/>
        <v/>
      </c>
      <c r="W136" s="132"/>
      <c r="X136" s="225" t="str">
        <f t="shared" si="42"/>
        <v/>
      </c>
      <c r="Y136" s="277" t="str">
        <f t="shared" si="43"/>
        <v/>
      </c>
      <c r="Z136" s="225"/>
      <c r="AA136" s="225"/>
      <c r="AB136" s="225"/>
      <c r="AC136" s="225"/>
      <c r="AD136" s="132" t="str">
        <f t="shared" si="44"/>
        <v/>
      </c>
      <c r="AE136" s="132" t="str">
        <f t="shared" si="45"/>
        <v/>
      </c>
      <c r="AF136" s="132" t="str">
        <f t="shared" si="46"/>
        <v/>
      </c>
      <c r="AG136" s="225"/>
      <c r="AH136" s="225"/>
      <c r="AI136" s="225"/>
      <c r="AJ136" s="284" t="str">
        <f t="shared" si="41"/>
        <v/>
      </c>
      <c r="AK136" s="281"/>
    </row>
    <row r="137" spans="1:37" s="128" customFormat="1" x14ac:dyDescent="0.25">
      <c r="A137" s="128">
        <v>100</v>
      </c>
      <c r="B137" s="134"/>
      <c r="C137" s="134"/>
      <c r="D137" s="134"/>
      <c r="E137" s="134"/>
      <c r="F137" s="134"/>
      <c r="G137" s="134"/>
      <c r="H137" s="135"/>
      <c r="I137" s="134" t="s">
        <v>37</v>
      </c>
      <c r="J137" s="132" t="s">
        <v>37</v>
      </c>
      <c r="K137" s="132" t="str">
        <f t="shared" si="47"/>
        <v/>
      </c>
      <c r="L137" s="134" t="str">
        <f t="shared" si="49"/>
        <v/>
      </c>
      <c r="M137" s="135" t="str">
        <f t="shared" si="50"/>
        <v/>
      </c>
      <c r="N137" s="134" t="str">
        <f t="shared" si="40"/>
        <v/>
      </c>
      <c r="O137" s="132" t="str">
        <f t="shared" si="48"/>
        <v/>
      </c>
      <c r="P137" s="134" t="str">
        <f t="shared" si="34"/>
        <v/>
      </c>
      <c r="Q137" s="134" t="str">
        <f t="shared" si="35"/>
        <v/>
      </c>
      <c r="R137" s="132"/>
      <c r="S137" s="134" t="str">
        <f t="shared" si="36"/>
        <v/>
      </c>
      <c r="T137" s="134" t="str">
        <f t="shared" si="37"/>
        <v/>
      </c>
      <c r="U137" s="132" t="str">
        <f t="shared" si="38"/>
        <v/>
      </c>
      <c r="V137" s="225" t="str">
        <f t="shared" si="51"/>
        <v/>
      </c>
      <c r="W137" s="132"/>
      <c r="X137" s="225" t="str">
        <f t="shared" si="42"/>
        <v/>
      </c>
      <c r="Y137" s="277" t="str">
        <f t="shared" si="43"/>
        <v/>
      </c>
      <c r="Z137" s="225"/>
      <c r="AA137" s="225"/>
      <c r="AB137" s="225"/>
      <c r="AC137" s="225"/>
      <c r="AD137" s="132" t="str">
        <f t="shared" si="44"/>
        <v/>
      </c>
      <c r="AE137" s="132" t="str">
        <f t="shared" si="45"/>
        <v/>
      </c>
      <c r="AF137" s="132" t="str">
        <f t="shared" si="46"/>
        <v/>
      </c>
      <c r="AG137" s="225"/>
      <c r="AH137" s="225"/>
      <c r="AI137" s="225"/>
      <c r="AJ137" s="284" t="str">
        <f t="shared" si="41"/>
        <v/>
      </c>
      <c r="AK137" s="281"/>
    </row>
    <row r="138" spans="1:37" s="128" customFormat="1" x14ac:dyDescent="0.25">
      <c r="U138" s="136"/>
      <c r="V138" s="136"/>
      <c r="AK138" s="136"/>
    </row>
    <row r="139" spans="1:37" s="128" customFormat="1" x14ac:dyDescent="0.25">
      <c r="U139" s="136"/>
      <c r="V139" s="136"/>
      <c r="AK139" s="136"/>
    </row>
    <row r="140" spans="1:37" s="128" customFormat="1" x14ac:dyDescent="0.25">
      <c r="U140" s="136"/>
      <c r="V140" s="136"/>
      <c r="AK140" s="136"/>
    </row>
    <row r="141" spans="1:37" s="128" customFormat="1" x14ac:dyDescent="0.25">
      <c r="U141" s="136"/>
      <c r="V141" s="136"/>
      <c r="AK141" s="136"/>
    </row>
    <row r="142" spans="1:37" s="128" customFormat="1" x14ac:dyDescent="0.25">
      <c r="U142" s="136"/>
      <c r="V142" s="136"/>
      <c r="AK142" s="136"/>
    </row>
    <row r="143" spans="1:37" s="128" customFormat="1" x14ac:dyDescent="0.25">
      <c r="U143" s="136"/>
      <c r="V143" s="136"/>
      <c r="AK143" s="136"/>
    </row>
    <row r="144" spans="1:37" s="128" customFormat="1" x14ac:dyDescent="0.25">
      <c r="U144" s="136"/>
      <c r="V144" s="136"/>
      <c r="AK144" s="136"/>
    </row>
    <row r="145" spans="21:37" s="128" customFormat="1" x14ac:dyDescent="0.25">
      <c r="U145" s="136"/>
      <c r="V145" s="136"/>
      <c r="AK145" s="136"/>
    </row>
    <row r="146" spans="21:37" s="128" customFormat="1" x14ac:dyDescent="0.25">
      <c r="U146" s="136"/>
      <c r="V146" s="136"/>
      <c r="AK146" s="136"/>
    </row>
    <row r="147" spans="21:37" s="128" customFormat="1" x14ac:dyDescent="0.25">
      <c r="U147" s="136"/>
      <c r="V147" s="136"/>
      <c r="AK147" s="136"/>
    </row>
    <row r="148" spans="21:37" s="128" customFormat="1" x14ac:dyDescent="0.25">
      <c r="U148" s="136"/>
      <c r="V148" s="136"/>
      <c r="AK148" s="136"/>
    </row>
    <row r="149" spans="21:37" s="128" customFormat="1" x14ac:dyDescent="0.25">
      <c r="U149" s="136"/>
      <c r="V149" s="136"/>
      <c r="AK149" s="136"/>
    </row>
    <row r="150" spans="21:37" s="128" customFormat="1" x14ac:dyDescent="0.25">
      <c r="U150" s="136"/>
      <c r="V150" s="136"/>
      <c r="AK150" s="136"/>
    </row>
    <row r="151" spans="21:37" s="128" customFormat="1" x14ac:dyDescent="0.25">
      <c r="U151" s="136"/>
      <c r="V151" s="136"/>
      <c r="AK151" s="136"/>
    </row>
  </sheetData>
  <sheetProtection algorithmName="SHA-512" hashValue="UNCPnlTxfuRHZOdhZZEgPiwn9ZdyOKLIOo5UBTdDCf7fcHnIJNidMoE2V2yJHoE2QcBQiQwEwBOVhgxAGXyydA==" saltValue="OelYfJRArG4SRqEnuhztJw==" spinCount="100000" sheet="1" insertRows="0" deleteRows="0" selectLockedCells="1" sort="0" autoFilter="0"/>
  <mergeCells count="41">
    <mergeCell ref="AJ34:AJ36"/>
    <mergeCell ref="Z33:AJ33"/>
    <mergeCell ref="AE34:AE36"/>
    <mergeCell ref="AF34:AF36"/>
    <mergeCell ref="AG34:AG36"/>
    <mergeCell ref="AH34:AH36"/>
    <mergeCell ref="AI34:AI36"/>
    <mergeCell ref="Z34:Z36"/>
    <mergeCell ref="AA34:AA36"/>
    <mergeCell ref="AB34:AB36"/>
    <mergeCell ref="AC34:AC36"/>
    <mergeCell ref="AD34:AD36"/>
    <mergeCell ref="P34:Q35"/>
    <mergeCell ref="X34:X36"/>
    <mergeCell ref="O34:O36"/>
    <mergeCell ref="U33:V33"/>
    <mergeCell ref="Y34:Y36"/>
    <mergeCell ref="W34:W36"/>
    <mergeCell ref="U34:U36"/>
    <mergeCell ref="V34:V36"/>
    <mergeCell ref="A34:A36"/>
    <mergeCell ref="B34:B36"/>
    <mergeCell ref="C34:C36"/>
    <mergeCell ref="D34:D36"/>
    <mergeCell ref="E34:E36"/>
    <mergeCell ref="F8:H8"/>
    <mergeCell ref="J34:J36"/>
    <mergeCell ref="S33:T33"/>
    <mergeCell ref="B33:K33"/>
    <mergeCell ref="M33:O33"/>
    <mergeCell ref="K34:K36"/>
    <mergeCell ref="M34:M36"/>
    <mergeCell ref="N34:N36"/>
    <mergeCell ref="L34:L36"/>
    <mergeCell ref="S34:S36"/>
    <mergeCell ref="F34:F36"/>
    <mergeCell ref="G34:G36"/>
    <mergeCell ref="H34:H36"/>
    <mergeCell ref="I34:I36"/>
    <mergeCell ref="P33:R33"/>
    <mergeCell ref="T34:T36"/>
  </mergeCells>
  <dataValidations count="10">
    <dataValidation allowBlank="1" showErrorMessage="1" promptTitle="Mein Hinweis" prompt="Was soll hier gesagt werden?" sqref="K34:K36 I21:I23 K1:K2 I28:J28 K32 K7:K18 I27" xr:uid="{00000000-0002-0000-0300-000000000000}"/>
    <dataValidation type="date" errorStyle="warning" allowBlank="1" showInputMessage="1" showErrorMessage="1" errorTitle="Datumsformat" error="Bitte Datumsformat TT.MM.JJJJ eingeben." sqref="F23" xr:uid="{00000000-0002-0000-0300-000001000000}">
      <formula1>1</formula1>
      <formula2>73051</formula2>
    </dataValidation>
    <dataValidation type="decimal" allowBlank="1" showInputMessage="1" showErrorMessage="1" sqref="K21" xr:uid="{00000000-0002-0000-0300-000002000000}">
      <formula1>0</formula1>
      <formula2>99999999999999</formula2>
    </dataValidation>
    <dataValidation type="decimal" allowBlank="1" showInputMessage="1" showErrorMessage="1" sqref="K22:K23 AD37:AF137" xr:uid="{00000000-0002-0000-0300-000003000000}">
      <formula1>0</formula1>
      <formula2>100</formula2>
    </dataValidation>
    <dataValidation type="date" allowBlank="1" showInputMessage="1" showErrorMessage="1" errorTitle="falsches Datumsformat" error="Bitte das Datum im Format TT.MM.JJJJ eingeben." promptTitle="Datumsformat" prompt="Bitte das Datum im Format TT.MM.JJJJ eingeben." sqref="H37:H137 M37:M137" xr:uid="{00000000-0002-0000-0300-000005000000}">
      <formula1>1</formula1>
      <formula2>51501</formula2>
    </dataValidation>
    <dataValidation type="whole" allowBlank="1" showInputMessage="1" showErrorMessage="1" errorTitle="falsches Format der PLZ" error="Bitte PLZ als fünfstellige ganze Zahl eintragen." promptTitle="Format der PLZ" prompt="Bitte PLZ als fünfstellige ganze Zahl eintragen." sqref="E37:E137" xr:uid="{00000000-0002-0000-0300-000006000000}">
      <formula1>0</formula1>
      <formula2>99999</formula2>
    </dataValidation>
    <dataValidation type="whole" allowBlank="1" showInputMessage="1" showErrorMessage="1" sqref="F30:F31" xr:uid="{32438B2F-570B-40F7-ABCF-790DE24CE799}">
      <formula1>1</formula1>
      <formula2>80</formula2>
    </dataValidation>
    <dataValidation type="date" allowBlank="1" showInputMessage="1" showErrorMessage="1" errorTitle="Fehler im Datumsformat" error="Bitte das Datum im Format TT.MM.JJJJ eingeben." promptTitle="Datumsformat" prompt="Bitte das Datum im Format TT.MM.JJJJ eingeben." sqref="R37:R137" xr:uid="{67EF0DF0-4850-4A0C-84F0-13A3A002A3A3}">
      <formula1>44197</formula1>
      <formula2>401768</formula2>
    </dataValidation>
    <dataValidation type="whole" allowBlank="1" showInputMessage="1" showErrorMessage="1" errorTitle="Falsches Datenformat" error="Bitte eine ganze Zahl zwischen 0 und 24 eingeben." sqref="Z37:Z137" xr:uid="{D583D308-D9DB-4FD0-911D-F95B60CB2D31}">
      <formula1>0</formula1>
      <formula2>24</formula2>
    </dataValidation>
    <dataValidation type="decimal" allowBlank="1" showInputMessage="1" showErrorMessage="1" sqref="AK50:AK56 AJ37:AJ137" xr:uid="{7A9ADD1E-2F73-4F1B-BDFF-600149B7394D}">
      <formula1>0</formula1>
      <formula2>999999999</formula2>
    </dataValidation>
  </dataValidations>
  <pageMargins left="0.70866141732283472" right="0.70866141732283472" top="0.78740157480314965" bottom="0.78740157480314965" header="0.31496062992125984" footer="0.31496062992125984"/>
  <pageSetup paperSize="9" scale="65" pageOrder="overThenDown" orientation="landscape" verticalDpi="300" r:id="rId1"/>
  <colBreaks count="1" manualBreakCount="1">
    <brk id="36" max="1048575" man="1"/>
  </colBreaks>
  <drawing r:id="rId2"/>
  <legacyDrawing r:id="rId3"/>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300-00000B000000}">
          <x14:formula1>
            <xm:f>'Vorgaben Dropdown'!$D$4:$D$5</xm:f>
          </x14:formula1>
          <xm:sqref>F25 AC37:AC137</xm:sqref>
        </x14:dataValidation>
        <x14:dataValidation type="list" allowBlank="1" showInputMessage="1" showErrorMessage="1" xr:uid="{00000000-0002-0000-0300-00000C000000}">
          <x14:formula1>
            <xm:f>'Vorgaben Dropdown'!$F$4:$F$7</xm:f>
          </x14:formula1>
          <xm:sqref>K20 T37:T137</xm:sqref>
        </x14:dataValidation>
        <x14:dataValidation type="list" allowBlank="1" showInputMessage="1" showErrorMessage="1" xr:uid="{00000000-0002-0000-0300-00000D000000}">
          <x14:formula1>
            <xm:f>'Vorgaben Dropdown'!$A$4:$A$7</xm:f>
          </x14:formula1>
          <xm:sqref>F20 L37:L137</xm:sqref>
        </x14:dataValidation>
        <x14:dataValidation type="list" allowBlank="1" showInputMessage="1" showErrorMessage="1" xr:uid="{00000000-0002-0000-0300-00000E000000}">
          <x14:formula1>
            <xm:f>'Vorgaben Dropdown'!$G$4:$G$6</xm:f>
          </x14:formula1>
          <xm:sqref>K27 U37:U137</xm:sqref>
        </x14:dataValidation>
        <x14:dataValidation type="list" allowBlank="1" showInputMessage="1" showErrorMessage="1" xr:uid="{00000000-0002-0000-0300-00000F000000}">
          <x14:formula1>
            <xm:f>'Vorgaben Dropdown'!$I$4:$I$25</xm:f>
          </x14:formula1>
          <xm:sqref>F26</xm:sqref>
        </x14:dataValidation>
        <x14:dataValidation type="list" allowBlank="1" showInputMessage="1" showErrorMessage="1" xr:uid="{00000000-0002-0000-0300-000011000000}">
          <x14:formula1>
            <xm:f>'Vorgaben Dropdown'!$E$4:$E$5</xm:f>
          </x14:formula1>
          <xm:sqref>G37:G137</xm:sqref>
        </x14:dataValidation>
        <x14:dataValidation type="list" allowBlank="1" showInputMessage="1" showErrorMessage="1" xr:uid="{00000000-0002-0000-0300-000013000000}">
          <x14:formula1>
            <xm:f>'Vorgaben Dropdown'!$B$4:$B$6</xm:f>
          </x14:formula1>
          <xm:sqref>F24</xm:sqref>
        </x14:dataValidation>
        <x14:dataValidation type="list" allowBlank="1" showInputMessage="1" showErrorMessage="1" xr:uid="{DC954542-A2B3-43B5-BDAC-71899B64E606}">
          <x14:formula1>
            <xm:f>'Vorgaben Dropdown'!$C$4:$C$5</xm:f>
          </x14:formula1>
          <xm:sqref>F29</xm:sqref>
        </x14:dataValidation>
        <x14:dataValidation type="list" allowBlank="1" showInputMessage="1" showErrorMessage="1" xr:uid="{00000000-0002-0000-0300-000012000000}">
          <x14:formula1>
            <xm:f>'Vorgaben Dropdown'!$H$4:$H$8</xm:f>
          </x14:formula1>
          <xm:sqref>K28</xm:sqref>
        </x14:dataValidation>
        <x14:dataValidation type="list" allowBlank="1" showInputMessage="1" showErrorMessage="1" xr:uid="{3CAFF025-3A1D-48EA-8868-ED94A4BDC88C}">
          <x14:formula1>
            <xm:f>'Vorgaben Dropdown'!$K$4:$K$6</xm:f>
          </x14:formula1>
          <xm:sqref>X37:X137</xm:sqref>
        </x14:dataValidation>
        <x14:dataValidation type="list" allowBlank="1" showInputMessage="1" showErrorMessage="1" xr:uid="{09E3DB6F-CAAC-4FE3-A593-20BBD51100E5}">
          <x14:formula1>
            <xm:f>'Vorgaben Dropdown'!$U$4:$U$6</xm:f>
          </x14:formula1>
          <xm:sqref>AB37:AB137</xm:sqref>
        </x14:dataValidation>
        <x14:dataValidation type="list" allowBlank="1" showInputMessage="1" showErrorMessage="1" xr:uid="{EC3032E3-6D11-472A-919B-360D76B9ECF2}">
          <x14:formula1>
            <xm:f>'Vorgaben Dropdown'!$X$4:$X$19</xm:f>
          </x14:formula1>
          <xm:sqref>AI37:AI137</xm:sqref>
        </x14:dataValidation>
        <x14:dataValidation type="list" allowBlank="1" showInputMessage="1" showErrorMessage="1" xr:uid="{167BC355-2BA4-41D5-80F0-D4F612E8D87D}">
          <x14:formula1>
            <xm:f>'Vorgaben Dropdown'!$W$4:$W$18</xm:f>
          </x14:formula1>
          <xm:sqref>AH37:AH137</xm:sqref>
        </x14:dataValidation>
        <x14:dataValidation type="list" allowBlank="1" showInputMessage="1" showErrorMessage="1" xr:uid="{B997CC77-E281-4FF6-BCAA-EA6D894BD0A7}">
          <x14:formula1>
            <xm:f>'Vorgaben Dropdown'!$V$4:$V$12</xm:f>
          </x14:formula1>
          <xm:sqref>AG37:AG137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X33"/>
  <sheetViews>
    <sheetView topLeftCell="P1" workbookViewId="0">
      <selection activeCell="Y24" sqref="Y24:Y25"/>
    </sheetView>
  </sheetViews>
  <sheetFormatPr baseColWidth="10" defaultRowHeight="15" x14ac:dyDescent="0.25"/>
  <cols>
    <col min="1" max="1" width="36.5703125" bestFit="1" customWidth="1"/>
    <col min="2" max="2" width="14.7109375" bestFit="1" customWidth="1"/>
    <col min="3" max="3" width="26.42578125" bestFit="1" customWidth="1"/>
    <col min="7" max="7" width="20.28515625" bestFit="1" customWidth="1"/>
    <col min="8" max="8" width="25.5703125" bestFit="1" customWidth="1"/>
    <col min="9" max="9" width="17.5703125" bestFit="1" customWidth="1"/>
    <col min="10" max="10" width="31" customWidth="1"/>
    <col min="11" max="11" width="17.140625" customWidth="1"/>
    <col min="12" max="13" width="22.5703125" customWidth="1"/>
    <col min="14" max="14" width="15.140625" bestFit="1" customWidth="1"/>
    <col min="15" max="15" width="18.28515625" bestFit="1" customWidth="1"/>
    <col min="21" max="21" width="19.28515625" customWidth="1"/>
    <col min="22" max="22" width="31" bestFit="1" customWidth="1"/>
    <col min="23" max="23" width="33.28515625" bestFit="1" customWidth="1"/>
    <col min="24" max="24" width="17" customWidth="1"/>
  </cols>
  <sheetData>
    <row r="1" spans="1:24" x14ac:dyDescent="0.25">
      <c r="A1" t="s">
        <v>21</v>
      </c>
    </row>
    <row r="3" spans="1:24" s="272" customFormat="1" x14ac:dyDescent="0.25">
      <c r="A3" s="3" t="s">
        <v>44</v>
      </c>
      <c r="B3" s="3" t="s">
        <v>369</v>
      </c>
      <c r="C3" s="3" t="s">
        <v>461</v>
      </c>
      <c r="D3" s="3" t="s">
        <v>34</v>
      </c>
      <c r="E3" s="3" t="s">
        <v>33</v>
      </c>
      <c r="F3" s="3" t="s">
        <v>35</v>
      </c>
      <c r="G3" s="3" t="s">
        <v>53</v>
      </c>
      <c r="H3" s="3" t="s">
        <v>471</v>
      </c>
      <c r="I3" s="3" t="s">
        <v>193</v>
      </c>
      <c r="J3" s="3" t="s">
        <v>196</v>
      </c>
      <c r="K3" s="3" t="s">
        <v>338</v>
      </c>
      <c r="L3" s="3" t="s">
        <v>332</v>
      </c>
      <c r="M3" s="3" t="s">
        <v>386</v>
      </c>
      <c r="N3" s="3" t="s">
        <v>389</v>
      </c>
      <c r="O3" s="3" t="s">
        <v>390</v>
      </c>
      <c r="P3" s="3" t="s">
        <v>347</v>
      </c>
      <c r="S3" s="3" t="s">
        <v>365</v>
      </c>
      <c r="U3" s="3" t="s">
        <v>376</v>
      </c>
      <c r="V3" s="3" t="s">
        <v>428</v>
      </c>
      <c r="W3" s="3" t="s">
        <v>427</v>
      </c>
      <c r="X3" s="3" t="s">
        <v>429</v>
      </c>
    </row>
    <row r="4" spans="1:24" x14ac:dyDescent="0.25">
      <c r="A4" t="s">
        <v>47</v>
      </c>
      <c r="B4" t="s">
        <v>502</v>
      </c>
      <c r="C4" t="s">
        <v>19</v>
      </c>
      <c r="D4" t="s">
        <v>29</v>
      </c>
      <c r="E4" t="s">
        <v>31</v>
      </c>
      <c r="F4">
        <v>1</v>
      </c>
      <c r="G4" t="s">
        <v>54</v>
      </c>
      <c r="H4" s="17">
        <v>0.01</v>
      </c>
      <c r="I4" s="43" t="s">
        <v>71</v>
      </c>
      <c r="J4" t="s">
        <v>227</v>
      </c>
      <c r="K4" s="17">
        <v>0.01</v>
      </c>
      <c r="L4" t="s">
        <v>333</v>
      </c>
      <c r="M4" t="s">
        <v>387</v>
      </c>
      <c r="N4" t="s">
        <v>387</v>
      </c>
      <c r="O4">
        <v>0</v>
      </c>
      <c r="P4" t="s">
        <v>349</v>
      </c>
      <c r="S4" t="s">
        <v>364</v>
      </c>
      <c r="U4" s="255" t="s">
        <v>447</v>
      </c>
      <c r="V4" t="s">
        <v>391</v>
      </c>
      <c r="W4" t="s">
        <v>392</v>
      </c>
      <c r="X4" t="s">
        <v>393</v>
      </c>
    </row>
    <row r="5" spans="1:24" x14ac:dyDescent="0.25">
      <c r="A5" t="s">
        <v>48</v>
      </c>
      <c r="C5" t="s">
        <v>460</v>
      </c>
      <c r="D5" t="s">
        <v>30</v>
      </c>
      <c r="E5" t="s">
        <v>32</v>
      </c>
      <c r="F5">
        <v>2</v>
      </c>
      <c r="G5" t="s">
        <v>55</v>
      </c>
      <c r="H5" s="17">
        <v>0.02</v>
      </c>
      <c r="I5" s="43" t="s">
        <v>73</v>
      </c>
      <c r="J5" t="s">
        <v>228</v>
      </c>
      <c r="K5" s="17">
        <v>0.02</v>
      </c>
      <c r="L5" t="s">
        <v>334</v>
      </c>
      <c r="M5" t="s">
        <v>388</v>
      </c>
      <c r="O5">
        <v>1</v>
      </c>
      <c r="P5" t="s">
        <v>350</v>
      </c>
      <c r="S5" t="s">
        <v>367</v>
      </c>
      <c r="U5" t="s">
        <v>446</v>
      </c>
      <c r="V5" t="s">
        <v>394</v>
      </c>
      <c r="W5" t="s">
        <v>395</v>
      </c>
      <c r="X5" t="s">
        <v>396</v>
      </c>
    </row>
    <row r="6" spans="1:24" x14ac:dyDescent="0.25">
      <c r="A6" t="s">
        <v>49</v>
      </c>
      <c r="F6">
        <v>4</v>
      </c>
      <c r="G6" t="s">
        <v>468</v>
      </c>
      <c r="H6" s="17">
        <v>0.03</v>
      </c>
      <c r="I6" s="43" t="s">
        <v>75</v>
      </c>
      <c r="J6" t="s">
        <v>331</v>
      </c>
      <c r="K6" s="17">
        <v>0.03</v>
      </c>
      <c r="O6">
        <v>2</v>
      </c>
      <c r="P6" t="s">
        <v>348</v>
      </c>
      <c r="U6" s="255" t="s">
        <v>448</v>
      </c>
      <c r="V6" t="s">
        <v>397</v>
      </c>
      <c r="W6" t="s">
        <v>398</v>
      </c>
      <c r="X6" t="s">
        <v>399</v>
      </c>
    </row>
    <row r="7" spans="1:24" x14ac:dyDescent="0.25">
      <c r="A7" t="s">
        <v>50</v>
      </c>
      <c r="F7">
        <v>12</v>
      </c>
      <c r="H7" s="17">
        <v>0.04</v>
      </c>
      <c r="I7" s="43" t="s">
        <v>81</v>
      </c>
      <c r="O7">
        <v>3</v>
      </c>
      <c r="P7" t="s">
        <v>351</v>
      </c>
      <c r="V7" t="s">
        <v>400</v>
      </c>
      <c r="W7" t="s">
        <v>401</v>
      </c>
      <c r="X7" t="s">
        <v>402</v>
      </c>
    </row>
    <row r="8" spans="1:24" x14ac:dyDescent="0.25">
      <c r="H8" s="17">
        <v>0.05</v>
      </c>
      <c r="I8" s="43" t="s">
        <v>83</v>
      </c>
      <c r="K8" s="17"/>
      <c r="V8" t="s">
        <v>403</v>
      </c>
      <c r="W8" t="s">
        <v>404</v>
      </c>
      <c r="X8" t="s">
        <v>405</v>
      </c>
    </row>
    <row r="9" spans="1:24" x14ac:dyDescent="0.25">
      <c r="H9" s="17"/>
      <c r="I9" s="43" t="s">
        <v>85</v>
      </c>
      <c r="K9" s="17"/>
      <c r="V9" t="s">
        <v>406</v>
      </c>
      <c r="W9" t="s">
        <v>407</v>
      </c>
      <c r="X9" t="s">
        <v>408</v>
      </c>
    </row>
    <row r="10" spans="1:24" x14ac:dyDescent="0.25">
      <c r="H10" s="17"/>
      <c r="I10" s="43" t="s">
        <v>87</v>
      </c>
      <c r="V10" t="s">
        <v>409</v>
      </c>
      <c r="W10" t="s">
        <v>410</v>
      </c>
      <c r="X10" t="s">
        <v>411</v>
      </c>
    </row>
    <row r="11" spans="1:24" x14ac:dyDescent="0.25">
      <c r="H11" s="17"/>
      <c r="I11" s="43" t="s">
        <v>89</v>
      </c>
      <c r="V11" t="s">
        <v>412</v>
      </c>
      <c r="W11" t="s">
        <v>413</v>
      </c>
      <c r="X11" t="s">
        <v>414</v>
      </c>
    </row>
    <row r="12" spans="1:24" x14ac:dyDescent="0.25">
      <c r="H12" s="17"/>
      <c r="I12" s="43" t="s">
        <v>91</v>
      </c>
      <c r="V12" t="s">
        <v>415</v>
      </c>
      <c r="W12" t="s">
        <v>416</v>
      </c>
      <c r="X12" t="s">
        <v>417</v>
      </c>
    </row>
    <row r="13" spans="1:24" x14ac:dyDescent="0.25">
      <c r="H13" s="17"/>
      <c r="I13" s="43" t="s">
        <v>95</v>
      </c>
      <c r="W13" t="s">
        <v>418</v>
      </c>
      <c r="X13" t="s">
        <v>387</v>
      </c>
    </row>
    <row r="14" spans="1:24" x14ac:dyDescent="0.25">
      <c r="A14" s="1" t="s">
        <v>22</v>
      </c>
      <c r="B14" s="1"/>
      <c r="C14" s="1"/>
      <c r="I14" s="43" t="s">
        <v>98</v>
      </c>
      <c r="W14" t="s">
        <v>419</v>
      </c>
      <c r="X14" t="s">
        <v>420</v>
      </c>
    </row>
    <row r="15" spans="1:24" x14ac:dyDescent="0.25">
      <c r="A15" s="1" t="s">
        <v>36</v>
      </c>
      <c r="B15" s="1"/>
      <c r="C15" s="1"/>
      <c r="I15" s="43" t="s">
        <v>101</v>
      </c>
      <c r="W15" t="s">
        <v>421</v>
      </c>
      <c r="X15" t="s">
        <v>422</v>
      </c>
    </row>
    <row r="16" spans="1:24" x14ac:dyDescent="0.25">
      <c r="A16" t="s">
        <v>43</v>
      </c>
      <c r="I16" s="43" t="s">
        <v>104</v>
      </c>
      <c r="W16" t="s">
        <v>423</v>
      </c>
      <c r="X16" t="s">
        <v>424</v>
      </c>
    </row>
    <row r="17" spans="5:24" x14ac:dyDescent="0.25">
      <c r="I17" s="43" t="s">
        <v>106</v>
      </c>
      <c r="W17" t="s">
        <v>425</v>
      </c>
      <c r="X17" t="s">
        <v>426</v>
      </c>
    </row>
    <row r="18" spans="5:24" x14ac:dyDescent="0.25">
      <c r="I18" s="43" t="s">
        <v>108</v>
      </c>
      <c r="W18" t="s">
        <v>415</v>
      </c>
      <c r="X18" t="s">
        <v>542</v>
      </c>
    </row>
    <row r="19" spans="5:24" x14ac:dyDescent="0.25">
      <c r="I19" s="43" t="s">
        <v>110</v>
      </c>
      <c r="X19" t="s">
        <v>314</v>
      </c>
    </row>
    <row r="20" spans="5:24" x14ac:dyDescent="0.25">
      <c r="I20" s="43" t="s">
        <v>111</v>
      </c>
    </row>
    <row r="21" spans="5:24" x14ac:dyDescent="0.25">
      <c r="I21" s="43" t="s">
        <v>112</v>
      </c>
    </row>
    <row r="22" spans="5:24" x14ac:dyDescent="0.25">
      <c r="I22" s="43" t="s">
        <v>149</v>
      </c>
    </row>
    <row r="23" spans="5:24" x14ac:dyDescent="0.25">
      <c r="I23" s="43" t="s">
        <v>169</v>
      </c>
    </row>
    <row r="24" spans="5:24" x14ac:dyDescent="0.25">
      <c r="I24" s="43" t="s">
        <v>171</v>
      </c>
    </row>
    <row r="25" spans="5:24" x14ac:dyDescent="0.25">
      <c r="I25" s="43" t="s">
        <v>173</v>
      </c>
    </row>
    <row r="32" spans="5:24" x14ac:dyDescent="0.25">
      <c r="E32" s="48"/>
    </row>
    <row r="33" spans="5:5" x14ac:dyDescent="0.25">
      <c r="E33" s="48"/>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H64"/>
  <sheetViews>
    <sheetView topLeftCell="A32" workbookViewId="0">
      <selection activeCell="C1" sqref="C1:E64"/>
    </sheetView>
  </sheetViews>
  <sheetFormatPr baseColWidth="10" defaultRowHeight="15" x14ac:dyDescent="0.25"/>
  <cols>
    <col min="3" max="3" width="22.5703125" bestFit="1" customWidth="1"/>
    <col min="4" max="4" width="16.140625" bestFit="1" customWidth="1"/>
    <col min="5" max="5" width="50.7109375" bestFit="1" customWidth="1"/>
  </cols>
  <sheetData>
    <row r="1" spans="1:8" x14ac:dyDescent="0.25">
      <c r="A1" s="40" t="s">
        <v>57</v>
      </c>
      <c r="B1" s="40" t="s">
        <v>58</v>
      </c>
      <c r="C1" s="40" t="s">
        <v>59</v>
      </c>
      <c r="D1" s="40" t="s">
        <v>60</v>
      </c>
      <c r="E1" s="40" t="s">
        <v>61</v>
      </c>
      <c r="F1" s="40" t="s">
        <v>62</v>
      </c>
      <c r="G1" s="40" t="s">
        <v>63</v>
      </c>
      <c r="H1" s="40" t="s">
        <v>64</v>
      </c>
    </row>
    <row r="2" spans="1:8" x14ac:dyDescent="0.25">
      <c r="A2" s="40" t="s">
        <v>65</v>
      </c>
      <c r="B2" s="40" t="s">
        <v>66</v>
      </c>
      <c r="C2" s="40" t="s">
        <v>67</v>
      </c>
      <c r="D2" s="40">
        <v>0</v>
      </c>
      <c r="E2" s="40" t="s">
        <v>68</v>
      </c>
      <c r="F2" s="40" t="b">
        <v>1</v>
      </c>
      <c r="G2" s="40" t="b">
        <v>1</v>
      </c>
      <c r="H2" s="40" t="s">
        <v>69</v>
      </c>
    </row>
    <row r="3" spans="1:8" x14ac:dyDescent="0.25">
      <c r="A3" s="40" t="s">
        <v>65</v>
      </c>
      <c r="B3" s="40" t="s">
        <v>66</v>
      </c>
      <c r="C3" s="40" t="s">
        <v>70</v>
      </c>
      <c r="D3" s="40">
        <v>1</v>
      </c>
      <c r="E3" s="40" t="s">
        <v>71</v>
      </c>
      <c r="F3" s="40" t="b">
        <v>1</v>
      </c>
      <c r="G3" s="40" t="b">
        <v>1</v>
      </c>
      <c r="H3" s="40" t="s">
        <v>69</v>
      </c>
    </row>
    <row r="4" spans="1:8" x14ac:dyDescent="0.25">
      <c r="A4" s="40" t="s">
        <v>65</v>
      </c>
      <c r="B4" s="40" t="s">
        <v>66</v>
      </c>
      <c r="C4" s="40" t="s">
        <v>72</v>
      </c>
      <c r="D4" s="40">
        <v>2</v>
      </c>
      <c r="E4" s="40" t="s">
        <v>73</v>
      </c>
      <c r="F4" s="40" t="b">
        <v>1</v>
      </c>
      <c r="G4" s="40" t="b">
        <v>1</v>
      </c>
      <c r="H4" s="40" t="s">
        <v>69</v>
      </c>
    </row>
    <row r="5" spans="1:8" x14ac:dyDescent="0.25">
      <c r="A5" s="40" t="s">
        <v>65</v>
      </c>
      <c r="B5" s="40" t="s">
        <v>66</v>
      </c>
      <c r="C5" s="40" t="s">
        <v>74</v>
      </c>
      <c r="D5" s="40">
        <v>3</v>
      </c>
      <c r="E5" s="40" t="s">
        <v>75</v>
      </c>
      <c r="F5" s="40" t="b">
        <v>1</v>
      </c>
      <c r="G5" s="40" t="b">
        <v>1</v>
      </c>
      <c r="H5" s="40" t="s">
        <v>69</v>
      </c>
    </row>
    <row r="6" spans="1:8" x14ac:dyDescent="0.25">
      <c r="A6" s="40" t="s">
        <v>65</v>
      </c>
      <c r="B6" s="40" t="s">
        <v>66</v>
      </c>
      <c r="C6" s="40" t="s">
        <v>76</v>
      </c>
      <c r="D6" s="40">
        <v>4</v>
      </c>
      <c r="E6" s="40" t="s">
        <v>77</v>
      </c>
      <c r="F6" s="40" t="b">
        <v>1</v>
      </c>
      <c r="G6" s="40" t="b">
        <v>1</v>
      </c>
      <c r="H6" s="40" t="s">
        <v>69</v>
      </c>
    </row>
    <row r="7" spans="1:8" x14ac:dyDescent="0.25">
      <c r="A7" s="40" t="s">
        <v>65</v>
      </c>
      <c r="B7" s="40" t="s">
        <v>66</v>
      </c>
      <c r="C7" s="40" t="s">
        <v>78</v>
      </c>
      <c r="D7" s="40">
        <v>5</v>
      </c>
      <c r="E7" s="40" t="s">
        <v>79</v>
      </c>
      <c r="F7" s="40" t="b">
        <v>1</v>
      </c>
      <c r="G7" s="40" t="b">
        <v>1</v>
      </c>
      <c r="H7" s="40" t="s">
        <v>69</v>
      </c>
    </row>
    <row r="8" spans="1:8" x14ac:dyDescent="0.25">
      <c r="A8" s="40" t="s">
        <v>65</v>
      </c>
      <c r="B8" s="40" t="s">
        <v>66</v>
      </c>
      <c r="C8" s="40" t="s">
        <v>80</v>
      </c>
      <c r="D8" s="40">
        <v>6</v>
      </c>
      <c r="E8" s="40" t="s">
        <v>81</v>
      </c>
      <c r="F8" s="40" t="b">
        <v>1</v>
      </c>
      <c r="G8" s="40" t="b">
        <v>1</v>
      </c>
      <c r="H8" s="40" t="s">
        <v>69</v>
      </c>
    </row>
    <row r="9" spans="1:8" x14ac:dyDescent="0.25">
      <c r="A9" s="40" t="s">
        <v>65</v>
      </c>
      <c r="B9" s="40" t="s">
        <v>66</v>
      </c>
      <c r="C9" s="40" t="s">
        <v>82</v>
      </c>
      <c r="D9" s="40">
        <v>7</v>
      </c>
      <c r="E9" s="40" t="s">
        <v>83</v>
      </c>
      <c r="F9" s="40" t="b">
        <v>1</v>
      </c>
      <c r="G9" s="40" t="b">
        <v>1</v>
      </c>
      <c r="H9" s="40" t="s">
        <v>69</v>
      </c>
    </row>
    <row r="10" spans="1:8" x14ac:dyDescent="0.25">
      <c r="A10" s="40" t="s">
        <v>65</v>
      </c>
      <c r="B10" s="40" t="s">
        <v>66</v>
      </c>
      <c r="C10" s="40" t="s">
        <v>84</v>
      </c>
      <c r="D10" s="40">
        <v>8</v>
      </c>
      <c r="E10" s="40" t="s">
        <v>85</v>
      </c>
      <c r="F10" s="40" t="b">
        <v>1</v>
      </c>
      <c r="G10" s="40" t="b">
        <v>1</v>
      </c>
      <c r="H10" s="40" t="s">
        <v>69</v>
      </c>
    </row>
    <row r="11" spans="1:8" x14ac:dyDescent="0.25">
      <c r="A11" s="40" t="s">
        <v>65</v>
      </c>
      <c r="B11" s="40" t="s">
        <v>66</v>
      </c>
      <c r="C11" s="40" t="s">
        <v>86</v>
      </c>
      <c r="D11" s="40">
        <v>9</v>
      </c>
      <c r="E11" s="40" t="s">
        <v>87</v>
      </c>
      <c r="F11" s="40" t="b">
        <v>1</v>
      </c>
      <c r="G11" s="40" t="b">
        <v>1</v>
      </c>
      <c r="H11" s="40" t="s">
        <v>69</v>
      </c>
    </row>
    <row r="12" spans="1:8" x14ac:dyDescent="0.25">
      <c r="A12" s="40" t="s">
        <v>65</v>
      </c>
      <c r="B12" s="40" t="s">
        <v>66</v>
      </c>
      <c r="C12" s="40" t="s">
        <v>88</v>
      </c>
      <c r="D12" s="40">
        <v>10</v>
      </c>
      <c r="E12" s="40" t="s">
        <v>89</v>
      </c>
      <c r="F12" s="40" t="b">
        <v>1</v>
      </c>
      <c r="G12" s="40" t="b">
        <v>1</v>
      </c>
      <c r="H12" s="40" t="s">
        <v>69</v>
      </c>
    </row>
    <row r="13" spans="1:8" x14ac:dyDescent="0.25">
      <c r="A13" s="40" t="s">
        <v>65</v>
      </c>
      <c r="B13" s="40" t="s">
        <v>66</v>
      </c>
      <c r="C13" s="40" t="s">
        <v>90</v>
      </c>
      <c r="D13" s="40">
        <v>11</v>
      </c>
      <c r="E13" s="40" t="s">
        <v>91</v>
      </c>
      <c r="F13" s="40" t="b">
        <v>1</v>
      </c>
      <c r="G13" s="40" t="b">
        <v>1</v>
      </c>
      <c r="H13" s="40" t="s">
        <v>69</v>
      </c>
    </row>
    <row r="14" spans="1:8" x14ac:dyDescent="0.25">
      <c r="A14" s="40" t="s">
        <v>65</v>
      </c>
      <c r="B14" s="40" t="s">
        <v>66</v>
      </c>
      <c r="C14" s="40" t="s">
        <v>92</v>
      </c>
      <c r="D14" s="40">
        <v>12</v>
      </c>
      <c r="E14" s="40" t="s">
        <v>93</v>
      </c>
      <c r="F14" s="40" t="b">
        <v>1</v>
      </c>
      <c r="G14" s="40" t="b">
        <v>1</v>
      </c>
      <c r="H14" s="40" t="s">
        <v>69</v>
      </c>
    </row>
    <row r="15" spans="1:8" x14ac:dyDescent="0.25">
      <c r="A15" s="40" t="s">
        <v>65</v>
      </c>
      <c r="B15" s="40" t="s">
        <v>66</v>
      </c>
      <c r="C15" s="40" t="s">
        <v>94</v>
      </c>
      <c r="D15" s="40">
        <v>13</v>
      </c>
      <c r="E15" s="40" t="s">
        <v>95</v>
      </c>
      <c r="F15" s="40" t="b">
        <v>1</v>
      </c>
      <c r="G15" s="40" t="b">
        <v>1</v>
      </c>
      <c r="H15" s="40" t="s">
        <v>96</v>
      </c>
    </row>
    <row r="16" spans="1:8" x14ac:dyDescent="0.25">
      <c r="A16" s="40" t="s">
        <v>65</v>
      </c>
      <c r="B16" s="40" t="s">
        <v>66</v>
      </c>
      <c r="C16" s="40" t="s">
        <v>97</v>
      </c>
      <c r="D16" s="40">
        <v>14</v>
      </c>
      <c r="E16" s="40" t="s">
        <v>98</v>
      </c>
      <c r="F16" s="40" t="b">
        <v>1</v>
      </c>
      <c r="G16" s="40" t="b">
        <v>1</v>
      </c>
      <c r="H16" s="40" t="s">
        <v>99</v>
      </c>
    </row>
    <row r="17" spans="1:8" x14ac:dyDescent="0.25">
      <c r="A17" s="40" t="s">
        <v>65</v>
      </c>
      <c r="B17" s="40" t="s">
        <v>66</v>
      </c>
      <c r="C17" s="40" t="s">
        <v>100</v>
      </c>
      <c r="D17" s="40">
        <v>15</v>
      </c>
      <c r="E17" s="40" t="s">
        <v>101</v>
      </c>
      <c r="F17" s="40" t="b">
        <v>1</v>
      </c>
      <c r="G17" s="40" t="b">
        <v>1</v>
      </c>
      <c r="H17" s="40" t="s">
        <v>102</v>
      </c>
    </row>
    <row r="18" spans="1:8" x14ac:dyDescent="0.25">
      <c r="A18" s="40" t="s">
        <v>65</v>
      </c>
      <c r="B18" s="40" t="s">
        <v>66</v>
      </c>
      <c r="C18" s="40" t="s">
        <v>103</v>
      </c>
      <c r="D18" s="40">
        <v>16</v>
      </c>
      <c r="E18" s="40" t="s">
        <v>104</v>
      </c>
      <c r="F18" s="40" t="b">
        <v>1</v>
      </c>
      <c r="G18" s="40" t="b">
        <v>1</v>
      </c>
      <c r="H18" s="40" t="s">
        <v>99</v>
      </c>
    </row>
    <row r="19" spans="1:8" x14ac:dyDescent="0.25">
      <c r="A19" s="40" t="s">
        <v>65</v>
      </c>
      <c r="B19" s="40" t="s">
        <v>66</v>
      </c>
      <c r="C19" s="40" t="s">
        <v>105</v>
      </c>
      <c r="D19" s="40">
        <v>17</v>
      </c>
      <c r="E19" s="40" t="s">
        <v>106</v>
      </c>
      <c r="F19" s="40" t="b">
        <v>1</v>
      </c>
      <c r="G19" s="40" t="b">
        <v>1</v>
      </c>
      <c r="H19" s="40" t="s">
        <v>99</v>
      </c>
    </row>
    <row r="20" spans="1:8" x14ac:dyDescent="0.25">
      <c r="A20" s="40" t="s">
        <v>65</v>
      </c>
      <c r="B20" s="40" t="s">
        <v>66</v>
      </c>
      <c r="C20" s="40" t="s">
        <v>107</v>
      </c>
      <c r="D20" s="40">
        <v>18</v>
      </c>
      <c r="E20" s="40" t="s">
        <v>108</v>
      </c>
      <c r="F20" s="40" t="b">
        <v>1</v>
      </c>
      <c r="G20" s="40" t="b">
        <v>1</v>
      </c>
      <c r="H20" s="40" t="s">
        <v>99</v>
      </c>
    </row>
    <row r="21" spans="1:8" x14ac:dyDescent="0.25">
      <c r="A21" s="40" t="s">
        <v>65</v>
      </c>
      <c r="B21" s="40" t="s">
        <v>66</v>
      </c>
      <c r="C21" s="40" t="s">
        <v>109</v>
      </c>
      <c r="D21" s="40">
        <v>19</v>
      </c>
      <c r="E21" s="40" t="s">
        <v>110</v>
      </c>
      <c r="F21" s="40" t="b">
        <v>1</v>
      </c>
      <c r="G21" s="40" t="b">
        <v>1</v>
      </c>
      <c r="H21" s="40" t="s">
        <v>99</v>
      </c>
    </row>
    <row r="22" spans="1:8" x14ac:dyDescent="0.25">
      <c r="A22" s="40" t="s">
        <v>65</v>
      </c>
      <c r="B22" s="40" t="s">
        <v>66</v>
      </c>
      <c r="C22" s="40" t="s">
        <v>111</v>
      </c>
      <c r="D22" s="40">
        <v>20</v>
      </c>
      <c r="E22" s="40" t="s">
        <v>111</v>
      </c>
      <c r="F22" s="40" t="b">
        <v>1</v>
      </c>
      <c r="G22" s="40" t="b">
        <v>1</v>
      </c>
      <c r="H22" s="40" t="s">
        <v>99</v>
      </c>
    </row>
    <row r="23" spans="1:8" x14ac:dyDescent="0.25">
      <c r="A23" s="40" t="s">
        <v>65</v>
      </c>
      <c r="B23" s="40" t="s">
        <v>66</v>
      </c>
      <c r="C23" s="40" t="s">
        <v>112</v>
      </c>
      <c r="D23" s="40">
        <v>21</v>
      </c>
      <c r="E23" s="40" t="s">
        <v>112</v>
      </c>
      <c r="F23" s="40" t="b">
        <v>1</v>
      </c>
      <c r="G23" s="40" t="b">
        <v>1</v>
      </c>
      <c r="H23" s="40" t="s">
        <v>69</v>
      </c>
    </row>
    <row r="24" spans="1:8" x14ac:dyDescent="0.25">
      <c r="A24" s="40" t="s">
        <v>65</v>
      </c>
      <c r="B24" s="40" t="s">
        <v>66</v>
      </c>
      <c r="C24" s="40" t="s">
        <v>113</v>
      </c>
      <c r="D24" s="40">
        <v>22</v>
      </c>
      <c r="E24" s="40" t="s">
        <v>114</v>
      </c>
      <c r="F24" s="40" t="b">
        <v>1</v>
      </c>
      <c r="G24" s="40" t="b">
        <v>1</v>
      </c>
      <c r="H24" s="40" t="s">
        <v>99</v>
      </c>
    </row>
    <row r="25" spans="1:8" x14ac:dyDescent="0.25">
      <c r="A25" s="40" t="s">
        <v>65</v>
      </c>
      <c r="B25" s="40" t="s">
        <v>66</v>
      </c>
      <c r="C25" s="40" t="s">
        <v>115</v>
      </c>
      <c r="D25" s="40">
        <v>23</v>
      </c>
      <c r="E25" s="40" t="s">
        <v>116</v>
      </c>
      <c r="F25" s="40" t="b">
        <v>1</v>
      </c>
      <c r="G25" s="40" t="b">
        <v>1</v>
      </c>
      <c r="H25" s="40" t="s">
        <v>99</v>
      </c>
    </row>
    <row r="26" spans="1:8" x14ac:dyDescent="0.25">
      <c r="A26" s="40" t="s">
        <v>65</v>
      </c>
      <c r="B26" s="40" t="s">
        <v>66</v>
      </c>
      <c r="C26" s="40" t="s">
        <v>117</v>
      </c>
      <c r="D26" s="40">
        <v>24</v>
      </c>
      <c r="E26" s="40" t="s">
        <v>118</v>
      </c>
      <c r="F26" s="40" t="b">
        <v>1</v>
      </c>
      <c r="G26" s="40" t="b">
        <v>1</v>
      </c>
      <c r="H26" s="40" t="s">
        <v>99</v>
      </c>
    </row>
    <row r="27" spans="1:8" x14ac:dyDescent="0.25">
      <c r="A27" s="40" t="s">
        <v>65</v>
      </c>
      <c r="B27" s="40" t="s">
        <v>66</v>
      </c>
      <c r="C27" s="40" t="s">
        <v>119</v>
      </c>
      <c r="D27" s="40">
        <v>25</v>
      </c>
      <c r="E27" s="40" t="s">
        <v>120</v>
      </c>
      <c r="F27" s="40" t="b">
        <v>1</v>
      </c>
      <c r="G27" s="40" t="b">
        <v>1</v>
      </c>
      <c r="H27" s="40" t="s">
        <v>99</v>
      </c>
    </row>
    <row r="28" spans="1:8" x14ac:dyDescent="0.25">
      <c r="A28" s="40" t="s">
        <v>65</v>
      </c>
      <c r="B28" s="40" t="s">
        <v>66</v>
      </c>
      <c r="C28" s="40" t="s">
        <v>121</v>
      </c>
      <c r="D28" s="40">
        <v>26</v>
      </c>
      <c r="E28" s="40" t="s">
        <v>122</v>
      </c>
      <c r="F28" s="40" t="b">
        <v>1</v>
      </c>
      <c r="G28" s="40" t="b">
        <v>1</v>
      </c>
      <c r="H28" s="40" t="s">
        <v>99</v>
      </c>
    </row>
    <row r="29" spans="1:8" x14ac:dyDescent="0.25">
      <c r="A29" s="40" t="s">
        <v>65</v>
      </c>
      <c r="B29" s="40" t="s">
        <v>66</v>
      </c>
      <c r="C29" s="40" t="s">
        <v>123</v>
      </c>
      <c r="D29" s="40">
        <v>27</v>
      </c>
      <c r="E29" s="40" t="s">
        <v>124</v>
      </c>
      <c r="F29" s="40" t="b">
        <v>1</v>
      </c>
      <c r="G29" s="40" t="b">
        <v>1</v>
      </c>
      <c r="H29" s="40" t="s">
        <v>99</v>
      </c>
    </row>
    <row r="30" spans="1:8" x14ac:dyDescent="0.25">
      <c r="A30" s="40" t="s">
        <v>65</v>
      </c>
      <c r="B30" s="40" t="s">
        <v>66</v>
      </c>
      <c r="C30" s="40" t="s">
        <v>125</v>
      </c>
      <c r="D30" s="40">
        <v>28</v>
      </c>
      <c r="E30" s="40" t="s">
        <v>126</v>
      </c>
      <c r="F30" s="40" t="b">
        <v>1</v>
      </c>
      <c r="G30" s="40" t="b">
        <v>1</v>
      </c>
      <c r="H30" s="40" t="s">
        <v>99</v>
      </c>
    </row>
    <row r="31" spans="1:8" x14ac:dyDescent="0.25">
      <c r="A31" s="40" t="s">
        <v>65</v>
      </c>
      <c r="B31" s="40" t="s">
        <v>66</v>
      </c>
      <c r="C31" s="40" t="s">
        <v>127</v>
      </c>
      <c r="D31" s="40">
        <v>29</v>
      </c>
      <c r="E31" s="40" t="s">
        <v>128</v>
      </c>
      <c r="F31" s="40" t="b">
        <v>1</v>
      </c>
      <c r="G31" s="40" t="b">
        <v>1</v>
      </c>
      <c r="H31" s="40" t="s">
        <v>99</v>
      </c>
    </row>
    <row r="32" spans="1:8" x14ac:dyDescent="0.25">
      <c r="A32" s="40" t="s">
        <v>65</v>
      </c>
      <c r="B32" s="40" t="s">
        <v>66</v>
      </c>
      <c r="C32" s="40" t="s">
        <v>129</v>
      </c>
      <c r="D32" s="40">
        <v>30</v>
      </c>
      <c r="E32" s="40" t="s">
        <v>130</v>
      </c>
      <c r="F32" s="40" t="b">
        <v>1</v>
      </c>
      <c r="G32" s="40" t="b">
        <v>1</v>
      </c>
      <c r="H32" s="40" t="s">
        <v>99</v>
      </c>
    </row>
    <row r="33" spans="1:8" x14ac:dyDescent="0.25">
      <c r="A33" s="40" t="s">
        <v>65</v>
      </c>
      <c r="B33" s="40" t="s">
        <v>66</v>
      </c>
      <c r="C33" s="40" t="s">
        <v>131</v>
      </c>
      <c r="D33" s="40">
        <v>31</v>
      </c>
      <c r="E33" s="40" t="s">
        <v>132</v>
      </c>
      <c r="F33" s="40" t="b">
        <v>1</v>
      </c>
      <c r="G33" s="40" t="b">
        <v>1</v>
      </c>
      <c r="H33" s="40" t="s">
        <v>99</v>
      </c>
    </row>
    <row r="34" spans="1:8" x14ac:dyDescent="0.25">
      <c r="A34" s="40" t="s">
        <v>65</v>
      </c>
      <c r="B34" s="40" t="s">
        <v>66</v>
      </c>
      <c r="C34" s="40" t="s">
        <v>133</v>
      </c>
      <c r="D34" s="40">
        <v>32</v>
      </c>
      <c r="E34" s="40" t="s">
        <v>134</v>
      </c>
      <c r="F34" s="40" t="b">
        <v>1</v>
      </c>
      <c r="G34" s="40" t="b">
        <v>1</v>
      </c>
      <c r="H34" s="40" t="s">
        <v>99</v>
      </c>
    </row>
    <row r="35" spans="1:8" x14ac:dyDescent="0.25">
      <c r="A35" s="40" t="s">
        <v>65</v>
      </c>
      <c r="B35" s="40" t="s">
        <v>66</v>
      </c>
      <c r="C35" s="40" t="s">
        <v>135</v>
      </c>
      <c r="D35" s="40">
        <v>33</v>
      </c>
      <c r="E35" s="40" t="s">
        <v>136</v>
      </c>
      <c r="F35" s="40" t="b">
        <v>1</v>
      </c>
      <c r="G35" s="40" t="b">
        <v>1</v>
      </c>
      <c r="H35" s="40" t="s">
        <v>99</v>
      </c>
    </row>
    <row r="36" spans="1:8" x14ac:dyDescent="0.25">
      <c r="A36" s="40" t="s">
        <v>65</v>
      </c>
      <c r="B36" s="40" t="s">
        <v>66</v>
      </c>
      <c r="C36" s="40" t="s">
        <v>137</v>
      </c>
      <c r="D36" s="40">
        <v>34</v>
      </c>
      <c r="E36" s="40" t="s">
        <v>138</v>
      </c>
      <c r="F36" s="40" t="b">
        <v>1</v>
      </c>
      <c r="G36" s="40" t="b">
        <v>1</v>
      </c>
      <c r="H36" s="40" t="s">
        <v>99</v>
      </c>
    </row>
    <row r="37" spans="1:8" x14ac:dyDescent="0.25">
      <c r="A37" s="40" t="s">
        <v>65</v>
      </c>
      <c r="B37" s="40" t="s">
        <v>66</v>
      </c>
      <c r="C37" s="40" t="s">
        <v>139</v>
      </c>
      <c r="D37" s="40">
        <v>35</v>
      </c>
      <c r="E37" s="40" t="s">
        <v>140</v>
      </c>
      <c r="F37" s="40" t="b">
        <v>1</v>
      </c>
      <c r="G37" s="40" t="b">
        <v>1</v>
      </c>
      <c r="H37" s="40" t="s">
        <v>99</v>
      </c>
    </row>
    <row r="38" spans="1:8" x14ac:dyDescent="0.25">
      <c r="A38" s="40" t="s">
        <v>65</v>
      </c>
      <c r="B38" s="40" t="s">
        <v>66</v>
      </c>
      <c r="C38" s="40" t="s">
        <v>141</v>
      </c>
      <c r="D38" s="40">
        <v>36</v>
      </c>
      <c r="E38" s="40" t="s">
        <v>128</v>
      </c>
      <c r="F38" s="40" t="b">
        <v>1</v>
      </c>
      <c r="G38" s="40" t="b">
        <v>1</v>
      </c>
      <c r="H38" s="40" t="s">
        <v>99</v>
      </c>
    </row>
    <row r="39" spans="1:8" x14ac:dyDescent="0.25">
      <c r="A39" s="40" t="s">
        <v>65</v>
      </c>
      <c r="B39" s="40" t="s">
        <v>66</v>
      </c>
      <c r="C39" s="40" t="s">
        <v>142</v>
      </c>
      <c r="D39" s="40">
        <v>37</v>
      </c>
      <c r="E39" s="40" t="s">
        <v>143</v>
      </c>
      <c r="F39" s="40" t="b">
        <v>1</v>
      </c>
      <c r="G39" s="40" t="b">
        <v>1</v>
      </c>
      <c r="H39" s="40" t="s">
        <v>99</v>
      </c>
    </row>
    <row r="40" spans="1:8" x14ac:dyDescent="0.25">
      <c r="A40" s="40" t="s">
        <v>65</v>
      </c>
      <c r="B40" s="40" t="s">
        <v>66</v>
      </c>
      <c r="C40" s="40" t="s">
        <v>144</v>
      </c>
      <c r="D40" s="40">
        <v>38</v>
      </c>
      <c r="E40" s="40" t="s">
        <v>145</v>
      </c>
      <c r="F40" s="40" t="b">
        <v>1</v>
      </c>
      <c r="G40" s="40" t="b">
        <v>1</v>
      </c>
      <c r="H40" s="40" t="s">
        <v>99</v>
      </c>
    </row>
    <row r="41" spans="1:8" x14ac:dyDescent="0.25">
      <c r="A41" s="40" t="s">
        <v>65</v>
      </c>
      <c r="B41" s="40" t="s">
        <v>66</v>
      </c>
      <c r="C41" s="40" t="s">
        <v>146</v>
      </c>
      <c r="D41" s="40">
        <v>39</v>
      </c>
      <c r="E41" s="40" t="s">
        <v>147</v>
      </c>
      <c r="F41" s="40" t="b">
        <v>1</v>
      </c>
      <c r="G41" s="40" t="b">
        <v>1</v>
      </c>
      <c r="H41" s="40" t="s">
        <v>99</v>
      </c>
    </row>
    <row r="42" spans="1:8" x14ac:dyDescent="0.25">
      <c r="A42" s="40" t="s">
        <v>65</v>
      </c>
      <c r="B42" s="40" t="s">
        <v>66</v>
      </c>
      <c r="C42" s="40" t="s">
        <v>148</v>
      </c>
      <c r="D42" s="40">
        <v>40</v>
      </c>
      <c r="E42" s="40" t="s">
        <v>149</v>
      </c>
      <c r="F42" s="40" t="b">
        <v>1</v>
      </c>
      <c r="G42" s="40" t="b">
        <v>1</v>
      </c>
      <c r="H42" s="40" t="s">
        <v>99</v>
      </c>
    </row>
    <row r="43" spans="1:8" x14ac:dyDescent="0.25">
      <c r="A43" s="40" t="s">
        <v>65</v>
      </c>
      <c r="B43" s="40" t="s">
        <v>66</v>
      </c>
      <c r="C43" s="40" t="s">
        <v>150</v>
      </c>
      <c r="D43" s="40">
        <v>41</v>
      </c>
      <c r="E43" s="40" t="s">
        <v>151</v>
      </c>
      <c r="F43" s="40" t="b">
        <v>1</v>
      </c>
      <c r="G43" s="40" t="b">
        <v>1</v>
      </c>
      <c r="H43" s="40" t="s">
        <v>99</v>
      </c>
    </row>
    <row r="44" spans="1:8" x14ac:dyDescent="0.25">
      <c r="A44" s="40" t="s">
        <v>65</v>
      </c>
      <c r="B44" s="40" t="s">
        <v>66</v>
      </c>
      <c r="C44" s="40" t="s">
        <v>152</v>
      </c>
      <c r="D44" s="40">
        <v>42</v>
      </c>
      <c r="E44" s="40" t="s">
        <v>153</v>
      </c>
      <c r="F44" s="40" t="b">
        <v>1</v>
      </c>
      <c r="G44" s="40" t="b">
        <v>1</v>
      </c>
      <c r="H44" s="40" t="s">
        <v>99</v>
      </c>
    </row>
    <row r="45" spans="1:8" x14ac:dyDescent="0.25">
      <c r="A45" s="40" t="s">
        <v>65</v>
      </c>
      <c r="B45" s="40" t="s">
        <v>66</v>
      </c>
      <c r="C45" s="40" t="s">
        <v>154</v>
      </c>
      <c r="D45" s="40">
        <v>43</v>
      </c>
      <c r="E45" s="40" t="s">
        <v>155</v>
      </c>
      <c r="F45" s="40" t="b">
        <v>1</v>
      </c>
      <c r="G45" s="40" t="b">
        <v>1</v>
      </c>
      <c r="H45" s="40" t="s">
        <v>99</v>
      </c>
    </row>
    <row r="46" spans="1:8" x14ac:dyDescent="0.25">
      <c r="A46" s="40" t="s">
        <v>65</v>
      </c>
      <c r="B46" s="40" t="s">
        <v>66</v>
      </c>
      <c r="C46" s="40" t="s">
        <v>156</v>
      </c>
      <c r="D46" s="40">
        <v>44</v>
      </c>
      <c r="E46" s="40" t="s">
        <v>157</v>
      </c>
      <c r="F46" s="40" t="b">
        <v>1</v>
      </c>
      <c r="G46" s="40" t="b">
        <v>1</v>
      </c>
      <c r="H46" s="40" t="s">
        <v>99</v>
      </c>
    </row>
    <row r="47" spans="1:8" x14ac:dyDescent="0.25">
      <c r="A47" s="40" t="s">
        <v>65</v>
      </c>
      <c r="B47" s="40" t="s">
        <v>66</v>
      </c>
      <c r="C47" s="40" t="s">
        <v>158</v>
      </c>
      <c r="D47" s="40">
        <v>45</v>
      </c>
      <c r="E47" s="40" t="s">
        <v>159</v>
      </c>
      <c r="F47" s="40" t="b">
        <v>1</v>
      </c>
      <c r="G47" s="40" t="b">
        <v>1</v>
      </c>
      <c r="H47" s="40" t="s">
        <v>99</v>
      </c>
    </row>
    <row r="48" spans="1:8" x14ac:dyDescent="0.25">
      <c r="A48" s="40" t="s">
        <v>65</v>
      </c>
      <c r="B48" s="40" t="s">
        <v>66</v>
      </c>
      <c r="C48" s="40" t="s">
        <v>160</v>
      </c>
      <c r="D48" s="40">
        <v>46</v>
      </c>
      <c r="E48" s="40" t="s">
        <v>161</v>
      </c>
      <c r="F48" s="40" t="b">
        <v>1</v>
      </c>
      <c r="G48" s="40" t="b">
        <v>1</v>
      </c>
      <c r="H48" s="40" t="s">
        <v>99</v>
      </c>
    </row>
    <row r="49" spans="1:8" x14ac:dyDescent="0.25">
      <c r="A49" s="40" t="s">
        <v>65</v>
      </c>
      <c r="B49" s="40" t="s">
        <v>66</v>
      </c>
      <c r="C49" s="40" t="s">
        <v>162</v>
      </c>
      <c r="D49" s="40">
        <v>47</v>
      </c>
      <c r="E49" s="40" t="s">
        <v>163</v>
      </c>
      <c r="F49" s="40" t="b">
        <v>1</v>
      </c>
      <c r="G49" s="40" t="b">
        <v>1</v>
      </c>
      <c r="H49" s="40" t="s">
        <v>99</v>
      </c>
    </row>
    <row r="50" spans="1:8" x14ac:dyDescent="0.25">
      <c r="A50" s="40" t="s">
        <v>65</v>
      </c>
      <c r="B50" s="40" t="s">
        <v>66</v>
      </c>
      <c r="C50" s="40" t="s">
        <v>164</v>
      </c>
      <c r="D50" s="40">
        <v>48</v>
      </c>
      <c r="E50" s="40" t="s">
        <v>165</v>
      </c>
      <c r="F50" s="40" t="b">
        <v>1</v>
      </c>
      <c r="G50" s="40" t="b">
        <v>1</v>
      </c>
      <c r="H50" s="40" t="s">
        <v>99</v>
      </c>
    </row>
    <row r="51" spans="1:8" x14ac:dyDescent="0.25">
      <c r="A51" s="40" t="s">
        <v>65</v>
      </c>
      <c r="B51" s="40" t="s">
        <v>66</v>
      </c>
      <c r="C51" s="40" t="s">
        <v>166</v>
      </c>
      <c r="D51" s="40">
        <v>49</v>
      </c>
      <c r="E51" s="40" t="s">
        <v>167</v>
      </c>
      <c r="F51" s="40" t="b">
        <v>1</v>
      </c>
      <c r="G51" s="40" t="b">
        <v>1</v>
      </c>
      <c r="H51" s="40" t="s">
        <v>99</v>
      </c>
    </row>
    <row r="52" spans="1:8" x14ac:dyDescent="0.25">
      <c r="A52" s="40" t="s">
        <v>65</v>
      </c>
      <c r="B52" s="40" t="s">
        <v>66</v>
      </c>
      <c r="C52" s="40" t="s">
        <v>168</v>
      </c>
      <c r="D52" s="40">
        <v>50</v>
      </c>
      <c r="E52" s="40" t="s">
        <v>169</v>
      </c>
      <c r="F52" s="40" t="b">
        <v>1</v>
      </c>
      <c r="G52" s="40" t="b">
        <v>1</v>
      </c>
      <c r="H52" s="40" t="s">
        <v>99</v>
      </c>
    </row>
    <row r="53" spans="1:8" x14ac:dyDescent="0.25">
      <c r="A53" s="40" t="s">
        <v>65</v>
      </c>
      <c r="B53" s="40" t="s">
        <v>66</v>
      </c>
      <c r="C53" s="40" t="s">
        <v>170</v>
      </c>
      <c r="D53" s="40">
        <v>51</v>
      </c>
      <c r="E53" s="40" t="s">
        <v>171</v>
      </c>
      <c r="F53" s="40" t="b">
        <v>1</v>
      </c>
      <c r="G53" s="40" t="b">
        <v>1</v>
      </c>
      <c r="H53" s="40" t="s">
        <v>99</v>
      </c>
    </row>
    <row r="54" spans="1:8" x14ac:dyDescent="0.25">
      <c r="A54" s="40" t="s">
        <v>65</v>
      </c>
      <c r="B54" s="40" t="s">
        <v>66</v>
      </c>
      <c r="C54" s="40" t="s">
        <v>172</v>
      </c>
      <c r="D54" s="40">
        <v>52</v>
      </c>
      <c r="E54" s="40" t="s">
        <v>173</v>
      </c>
      <c r="F54" s="40" t="b">
        <v>1</v>
      </c>
      <c r="G54" s="40" t="b">
        <v>1</v>
      </c>
      <c r="H54" s="40" t="s">
        <v>99</v>
      </c>
    </row>
    <row r="55" spans="1:8" x14ac:dyDescent="0.25">
      <c r="A55" s="40" t="s">
        <v>65</v>
      </c>
      <c r="B55" s="40" t="s">
        <v>66</v>
      </c>
      <c r="C55" s="40" t="s">
        <v>174</v>
      </c>
      <c r="D55" s="40">
        <v>55</v>
      </c>
      <c r="E55" s="40" t="s">
        <v>175</v>
      </c>
      <c r="F55" s="40" t="b">
        <v>1</v>
      </c>
      <c r="G55" s="40" t="b">
        <v>1</v>
      </c>
      <c r="H55" s="40" t="s">
        <v>99</v>
      </c>
    </row>
    <row r="56" spans="1:8" x14ac:dyDescent="0.25">
      <c r="A56" s="40" t="s">
        <v>65</v>
      </c>
      <c r="B56" s="40" t="s">
        <v>66</v>
      </c>
      <c r="C56" s="40" t="s">
        <v>176</v>
      </c>
      <c r="D56" s="40">
        <v>56</v>
      </c>
      <c r="E56" s="40" t="s">
        <v>177</v>
      </c>
      <c r="F56" s="40" t="b">
        <v>1</v>
      </c>
      <c r="G56" s="40" t="b">
        <v>1</v>
      </c>
      <c r="H56" s="40" t="s">
        <v>99</v>
      </c>
    </row>
    <row r="57" spans="1:8" x14ac:dyDescent="0.25">
      <c r="A57" s="40" t="s">
        <v>65</v>
      </c>
      <c r="B57" s="40" t="s">
        <v>66</v>
      </c>
      <c r="C57" s="40" t="s">
        <v>178</v>
      </c>
      <c r="D57" s="40">
        <v>57</v>
      </c>
      <c r="E57" s="40" t="s">
        <v>179</v>
      </c>
      <c r="F57" s="40" t="b">
        <v>1</v>
      </c>
      <c r="G57" s="40" t="b">
        <v>1</v>
      </c>
      <c r="H57" s="40" t="s">
        <v>99</v>
      </c>
    </row>
    <row r="58" spans="1:8" x14ac:dyDescent="0.25">
      <c r="A58" s="40" t="s">
        <v>65</v>
      </c>
      <c r="B58" s="40" t="s">
        <v>66</v>
      </c>
      <c r="C58" s="40" t="s">
        <v>180</v>
      </c>
      <c r="D58" s="40">
        <v>58</v>
      </c>
      <c r="E58" s="40" t="s">
        <v>181</v>
      </c>
      <c r="F58" s="40" t="b">
        <v>1</v>
      </c>
      <c r="G58" s="40" t="b">
        <v>1</v>
      </c>
      <c r="H58" s="40" t="s">
        <v>99</v>
      </c>
    </row>
    <row r="59" spans="1:8" x14ac:dyDescent="0.25">
      <c r="A59" s="40" t="s">
        <v>65</v>
      </c>
      <c r="B59" s="40" t="s">
        <v>66</v>
      </c>
      <c r="C59" s="40" t="s">
        <v>182</v>
      </c>
      <c r="D59" s="40">
        <v>59</v>
      </c>
      <c r="E59" s="40" t="s">
        <v>183</v>
      </c>
      <c r="F59" s="40" t="b">
        <v>1</v>
      </c>
      <c r="G59" s="40" t="b">
        <v>1</v>
      </c>
      <c r="H59" s="40" t="s">
        <v>99</v>
      </c>
    </row>
    <row r="60" spans="1:8" x14ac:dyDescent="0.25">
      <c r="A60" s="40" t="s">
        <v>65</v>
      </c>
      <c r="B60" s="40" t="s">
        <v>66</v>
      </c>
      <c r="C60" s="40" t="s">
        <v>184</v>
      </c>
      <c r="D60" s="40">
        <v>64</v>
      </c>
      <c r="E60" s="40" t="s">
        <v>185</v>
      </c>
      <c r="F60" s="40" t="b">
        <v>1</v>
      </c>
      <c r="G60" s="40" t="b">
        <v>1</v>
      </c>
      <c r="H60" s="40" t="s">
        <v>99</v>
      </c>
    </row>
    <row r="61" spans="1:8" x14ac:dyDescent="0.25">
      <c r="A61" s="40" t="s">
        <v>65</v>
      </c>
      <c r="B61" s="40" t="s">
        <v>66</v>
      </c>
      <c r="C61" s="40" t="s">
        <v>186</v>
      </c>
      <c r="D61" s="40">
        <v>65</v>
      </c>
      <c r="E61" s="40" t="s">
        <v>187</v>
      </c>
      <c r="F61" s="40" t="b">
        <v>1</v>
      </c>
      <c r="G61" s="40" t="b">
        <v>1</v>
      </c>
      <c r="H61" s="40" t="s">
        <v>99</v>
      </c>
    </row>
    <row r="62" spans="1:8" x14ac:dyDescent="0.25">
      <c r="A62" s="40" t="s">
        <v>65</v>
      </c>
      <c r="B62" s="40" t="s">
        <v>66</v>
      </c>
      <c r="C62" s="40" t="s">
        <v>188</v>
      </c>
      <c r="D62" s="40">
        <v>66</v>
      </c>
      <c r="E62" s="40" t="s">
        <v>189</v>
      </c>
      <c r="F62" s="40" t="b">
        <v>1</v>
      </c>
      <c r="G62" s="40" t="b">
        <v>1</v>
      </c>
      <c r="H62" s="40" t="s">
        <v>99</v>
      </c>
    </row>
    <row r="63" spans="1:8" x14ac:dyDescent="0.25">
      <c r="A63" s="40" t="s">
        <v>65</v>
      </c>
      <c r="B63" s="40" t="s">
        <v>66</v>
      </c>
      <c r="C63" s="40" t="s">
        <v>190</v>
      </c>
      <c r="D63" s="40">
        <v>67</v>
      </c>
      <c r="E63" s="40" t="s">
        <v>130</v>
      </c>
      <c r="F63" s="40" t="b">
        <v>1</v>
      </c>
      <c r="G63" s="40" t="b">
        <v>1</v>
      </c>
      <c r="H63" s="40" t="s">
        <v>99</v>
      </c>
    </row>
    <row r="64" spans="1:8" x14ac:dyDescent="0.25">
      <c r="A64" s="40" t="s">
        <v>65</v>
      </c>
      <c r="B64" s="40" t="s">
        <v>66</v>
      </c>
      <c r="C64" s="40" t="s">
        <v>191</v>
      </c>
      <c r="D64" s="40">
        <v>68</v>
      </c>
      <c r="E64" s="40" t="s">
        <v>192</v>
      </c>
      <c r="F64" s="40" t="b">
        <v>1</v>
      </c>
      <c r="G64" s="40" t="b">
        <v>1</v>
      </c>
      <c r="H64" s="40" t="s">
        <v>99</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E75"/>
  <sheetViews>
    <sheetView topLeftCell="A5" workbookViewId="0">
      <selection activeCell="E19" sqref="E19"/>
    </sheetView>
  </sheetViews>
  <sheetFormatPr baseColWidth="10" defaultRowHeight="15" x14ac:dyDescent="0.25"/>
  <cols>
    <col min="2" max="2" width="10.85546875" bestFit="1" customWidth="1"/>
    <col min="3" max="3" width="14.140625" bestFit="1" customWidth="1"/>
    <col min="4" max="4" width="25.42578125" customWidth="1"/>
  </cols>
  <sheetData>
    <row r="1" spans="1:5" x14ac:dyDescent="0.25">
      <c r="A1" s="43" t="s">
        <v>199</v>
      </c>
      <c r="B1" s="44"/>
      <c r="C1" s="43"/>
    </row>
    <row r="2" spans="1:5" x14ac:dyDescent="0.25">
      <c r="A2" s="43"/>
      <c r="B2" s="44"/>
      <c r="C2" s="43"/>
    </row>
    <row r="3" spans="1:5" x14ac:dyDescent="0.25">
      <c r="A3" s="43"/>
      <c r="B3" s="44"/>
      <c r="C3" s="43"/>
    </row>
    <row r="4" spans="1:5" x14ac:dyDescent="0.25">
      <c r="A4" s="43"/>
      <c r="B4" s="44"/>
      <c r="C4" s="43"/>
    </row>
    <row r="5" spans="1:5" x14ac:dyDescent="0.25">
      <c r="A5" s="43"/>
      <c r="B5" s="469" t="s">
        <v>200</v>
      </c>
      <c r="C5" s="46" t="s">
        <v>201</v>
      </c>
      <c r="D5" s="46" t="s">
        <v>203</v>
      </c>
      <c r="E5" t="s">
        <v>330</v>
      </c>
    </row>
    <row r="6" spans="1:5" x14ac:dyDescent="0.25">
      <c r="A6" s="43"/>
      <c r="B6" s="469"/>
      <c r="C6" s="46" t="s">
        <v>202</v>
      </c>
      <c r="D6" s="46" t="s">
        <v>204</v>
      </c>
    </row>
    <row r="7" spans="1:5" x14ac:dyDescent="0.25">
      <c r="A7" s="43"/>
      <c r="B7" s="120"/>
      <c r="C7" s="120"/>
      <c r="D7" s="120"/>
    </row>
    <row r="8" spans="1:5" x14ac:dyDescent="0.25">
      <c r="A8" s="43"/>
      <c r="B8" s="47">
        <v>1953</v>
      </c>
      <c r="C8" s="47" t="s">
        <v>205</v>
      </c>
      <c r="D8" s="47" t="s">
        <v>206</v>
      </c>
      <c r="E8">
        <f>65*12+7</f>
        <v>787</v>
      </c>
    </row>
    <row r="9" spans="1:5" x14ac:dyDescent="0.25">
      <c r="A9" s="43"/>
      <c r="B9" s="47">
        <v>1954</v>
      </c>
      <c r="C9" s="47" t="s">
        <v>207</v>
      </c>
      <c r="D9" s="47" t="s">
        <v>208</v>
      </c>
      <c r="E9">
        <f>65*12+8</f>
        <v>788</v>
      </c>
    </row>
    <row r="10" spans="1:5" x14ac:dyDescent="0.25">
      <c r="A10" s="43"/>
      <c r="B10" s="47">
        <v>1955</v>
      </c>
      <c r="C10" s="47" t="s">
        <v>209</v>
      </c>
      <c r="D10" s="47" t="s">
        <v>210</v>
      </c>
      <c r="E10">
        <f>65*12+9</f>
        <v>789</v>
      </c>
    </row>
    <row r="11" spans="1:5" x14ac:dyDescent="0.25">
      <c r="A11" s="43"/>
      <c r="B11" s="47">
        <v>1956</v>
      </c>
      <c r="C11" s="47" t="s">
        <v>211</v>
      </c>
      <c r="D11" s="47" t="s">
        <v>212</v>
      </c>
      <c r="E11">
        <f>65*12+10</f>
        <v>790</v>
      </c>
    </row>
    <row r="12" spans="1:5" x14ac:dyDescent="0.25">
      <c r="A12" s="43"/>
      <c r="B12" s="47">
        <v>1957</v>
      </c>
      <c r="C12" s="47" t="s">
        <v>213</v>
      </c>
      <c r="D12" s="47" t="s">
        <v>214</v>
      </c>
      <c r="E12">
        <f>65*12+11</f>
        <v>791</v>
      </c>
    </row>
    <row r="13" spans="1:5" x14ac:dyDescent="0.25">
      <c r="A13" s="43"/>
      <c r="B13" s="47">
        <v>1958</v>
      </c>
      <c r="C13" s="47">
        <v>66</v>
      </c>
      <c r="D13" s="47" t="s">
        <v>215</v>
      </c>
      <c r="E13">
        <f>66*12</f>
        <v>792</v>
      </c>
    </row>
    <row r="14" spans="1:5" x14ac:dyDescent="0.25">
      <c r="A14" s="43"/>
      <c r="B14" s="47">
        <v>1959</v>
      </c>
      <c r="C14" s="47" t="s">
        <v>216</v>
      </c>
      <c r="D14" s="47" t="s">
        <v>217</v>
      </c>
      <c r="E14">
        <f>66*12+2</f>
        <v>794</v>
      </c>
    </row>
    <row r="15" spans="1:5" x14ac:dyDescent="0.25">
      <c r="A15" s="43"/>
      <c r="B15" s="47">
        <v>1960</v>
      </c>
      <c r="C15" s="47" t="s">
        <v>218</v>
      </c>
      <c r="D15" s="47" t="s">
        <v>219</v>
      </c>
      <c r="E15">
        <f>66*12+4</f>
        <v>796</v>
      </c>
    </row>
    <row r="16" spans="1:5" x14ac:dyDescent="0.25">
      <c r="A16" s="43"/>
      <c r="B16" s="47">
        <v>1961</v>
      </c>
      <c r="C16" s="47" t="s">
        <v>220</v>
      </c>
      <c r="D16" s="47" t="s">
        <v>221</v>
      </c>
      <c r="E16">
        <f>66*12+6</f>
        <v>798</v>
      </c>
    </row>
    <row r="17" spans="2:5" x14ac:dyDescent="0.25">
      <c r="B17" s="47">
        <v>1962</v>
      </c>
      <c r="C17" s="47" t="s">
        <v>222</v>
      </c>
      <c r="D17" s="47" t="s">
        <v>223</v>
      </c>
      <c r="E17">
        <f>66*12+8</f>
        <v>800</v>
      </c>
    </row>
    <row r="18" spans="2:5" x14ac:dyDescent="0.25">
      <c r="B18" s="47">
        <v>1963</v>
      </c>
      <c r="C18" s="47" t="s">
        <v>224</v>
      </c>
      <c r="D18" s="47" t="s">
        <v>225</v>
      </c>
      <c r="E18">
        <f>66*12+10</f>
        <v>802</v>
      </c>
    </row>
    <row r="19" spans="2:5" x14ac:dyDescent="0.25">
      <c r="B19" s="47">
        <v>1964</v>
      </c>
      <c r="C19" s="47">
        <v>67</v>
      </c>
      <c r="D19" s="47" t="s">
        <v>226</v>
      </c>
      <c r="E19">
        <f>67*12</f>
        <v>804</v>
      </c>
    </row>
    <row r="20" spans="2:5" x14ac:dyDescent="0.25">
      <c r="B20" s="47"/>
      <c r="C20" s="47"/>
      <c r="D20" s="47"/>
    </row>
    <row r="21" spans="2:5" x14ac:dyDescent="0.25">
      <c r="B21" s="47"/>
      <c r="C21" s="47"/>
      <c r="D21" s="47"/>
    </row>
    <row r="22" spans="2:5" x14ac:dyDescent="0.25">
      <c r="B22" s="47"/>
      <c r="C22" s="47"/>
      <c r="D22" s="47"/>
    </row>
    <row r="23" spans="2:5" x14ac:dyDescent="0.25">
      <c r="B23" s="47"/>
      <c r="C23" s="47"/>
      <c r="D23" s="47"/>
    </row>
    <row r="24" spans="2:5" x14ac:dyDescent="0.25">
      <c r="B24" s="47"/>
      <c r="C24" s="47"/>
      <c r="D24" s="47"/>
    </row>
    <row r="25" spans="2:5" x14ac:dyDescent="0.25">
      <c r="B25" s="47"/>
      <c r="C25" s="47"/>
      <c r="D25" s="47"/>
    </row>
    <row r="26" spans="2:5" x14ac:dyDescent="0.25">
      <c r="B26" s="47"/>
      <c r="C26" s="47"/>
      <c r="D26" s="47"/>
    </row>
    <row r="27" spans="2:5" x14ac:dyDescent="0.25">
      <c r="B27" s="47"/>
      <c r="C27" s="47"/>
      <c r="D27" s="47"/>
    </row>
    <row r="28" spans="2:5" x14ac:dyDescent="0.25">
      <c r="B28" s="47"/>
      <c r="C28" s="47"/>
      <c r="D28" s="47"/>
    </row>
    <row r="29" spans="2:5" x14ac:dyDescent="0.25">
      <c r="B29" s="47"/>
      <c r="C29" s="47"/>
      <c r="D29" s="47"/>
    </row>
    <row r="30" spans="2:5" x14ac:dyDescent="0.25">
      <c r="B30" s="47"/>
      <c r="C30" s="47"/>
      <c r="D30" s="47"/>
    </row>
    <row r="31" spans="2:5" x14ac:dyDescent="0.25">
      <c r="B31" s="47"/>
      <c r="C31" s="47"/>
      <c r="D31" s="47"/>
    </row>
    <row r="32" spans="2:5" x14ac:dyDescent="0.25">
      <c r="B32" s="47"/>
      <c r="C32" s="47"/>
      <c r="D32" s="47"/>
    </row>
    <row r="33" spans="2:4" x14ac:dyDescent="0.25">
      <c r="B33" s="47"/>
      <c r="C33" s="47"/>
      <c r="D33" s="47"/>
    </row>
    <row r="34" spans="2:4" x14ac:dyDescent="0.25">
      <c r="B34" s="47"/>
      <c r="C34" s="47"/>
      <c r="D34" s="47"/>
    </row>
    <row r="35" spans="2:4" x14ac:dyDescent="0.25">
      <c r="B35" s="47"/>
      <c r="C35" s="47"/>
      <c r="D35" s="47"/>
    </row>
    <row r="36" spans="2:4" x14ac:dyDescent="0.25">
      <c r="B36" s="47"/>
      <c r="C36" s="47"/>
      <c r="D36" s="47"/>
    </row>
    <row r="37" spans="2:4" x14ac:dyDescent="0.25">
      <c r="B37" s="47"/>
      <c r="C37" s="47"/>
      <c r="D37" s="47"/>
    </row>
    <row r="38" spans="2:4" x14ac:dyDescent="0.25">
      <c r="B38" s="47"/>
      <c r="C38" s="47"/>
      <c r="D38" s="47"/>
    </row>
    <row r="39" spans="2:4" x14ac:dyDescent="0.25">
      <c r="B39" s="47"/>
      <c r="C39" s="47"/>
      <c r="D39" s="47"/>
    </row>
    <row r="40" spans="2:4" x14ac:dyDescent="0.25">
      <c r="B40" s="47"/>
      <c r="C40" s="47"/>
      <c r="D40" s="47"/>
    </row>
    <row r="41" spans="2:4" x14ac:dyDescent="0.25">
      <c r="B41" s="47"/>
      <c r="C41" s="47"/>
      <c r="D41" s="47"/>
    </row>
    <row r="42" spans="2:4" x14ac:dyDescent="0.25">
      <c r="B42" s="47"/>
      <c r="C42" s="47"/>
      <c r="D42" s="47"/>
    </row>
    <row r="43" spans="2:4" x14ac:dyDescent="0.25">
      <c r="B43" s="47"/>
      <c r="C43" s="47"/>
      <c r="D43" s="47"/>
    </row>
    <row r="44" spans="2:4" x14ac:dyDescent="0.25">
      <c r="B44" s="47"/>
      <c r="C44" s="47"/>
      <c r="D44" s="47"/>
    </row>
    <row r="45" spans="2:4" x14ac:dyDescent="0.25">
      <c r="B45" s="47"/>
      <c r="C45" s="47"/>
      <c r="D45" s="47"/>
    </row>
    <row r="46" spans="2:4" x14ac:dyDescent="0.25">
      <c r="B46" s="47"/>
      <c r="C46" s="47"/>
      <c r="D46" s="47"/>
    </row>
    <row r="47" spans="2:4" x14ac:dyDescent="0.25">
      <c r="B47" s="47"/>
      <c r="C47" s="47"/>
      <c r="D47" s="47"/>
    </row>
    <row r="48" spans="2:4" x14ac:dyDescent="0.25">
      <c r="B48" s="47"/>
      <c r="C48" s="47"/>
      <c r="D48" s="47"/>
    </row>
    <row r="49" spans="2:4" x14ac:dyDescent="0.25">
      <c r="B49" s="47"/>
      <c r="C49" s="47"/>
      <c r="D49" s="47"/>
    </row>
    <row r="50" spans="2:4" x14ac:dyDescent="0.25">
      <c r="B50" s="47"/>
      <c r="C50" s="47"/>
      <c r="D50" s="47"/>
    </row>
    <row r="51" spans="2:4" x14ac:dyDescent="0.25">
      <c r="B51" s="47"/>
      <c r="C51" s="47"/>
      <c r="D51" s="47"/>
    </row>
    <row r="52" spans="2:4" x14ac:dyDescent="0.25">
      <c r="B52" s="47"/>
      <c r="C52" s="47"/>
      <c r="D52" s="47"/>
    </row>
    <row r="53" spans="2:4" x14ac:dyDescent="0.25">
      <c r="B53" s="47"/>
      <c r="C53" s="47"/>
      <c r="D53" s="47"/>
    </row>
    <row r="54" spans="2:4" x14ac:dyDescent="0.25">
      <c r="B54" s="47"/>
      <c r="C54" s="47"/>
      <c r="D54" s="47"/>
    </row>
    <row r="55" spans="2:4" x14ac:dyDescent="0.25">
      <c r="B55" s="47"/>
      <c r="C55" s="47"/>
      <c r="D55" s="47"/>
    </row>
    <row r="56" spans="2:4" x14ac:dyDescent="0.25">
      <c r="B56" s="47"/>
      <c r="C56" s="47"/>
      <c r="D56" s="47"/>
    </row>
    <row r="57" spans="2:4" x14ac:dyDescent="0.25">
      <c r="B57" s="47"/>
      <c r="C57" s="47"/>
      <c r="D57" s="47"/>
    </row>
    <row r="58" spans="2:4" x14ac:dyDescent="0.25">
      <c r="B58" s="47"/>
      <c r="C58" s="47"/>
      <c r="D58" s="47"/>
    </row>
    <row r="59" spans="2:4" x14ac:dyDescent="0.25">
      <c r="B59" s="47"/>
      <c r="C59" s="47"/>
      <c r="D59" s="47"/>
    </row>
    <row r="60" spans="2:4" x14ac:dyDescent="0.25">
      <c r="B60" s="47"/>
      <c r="C60" s="47"/>
      <c r="D60" s="47"/>
    </row>
    <row r="61" spans="2:4" x14ac:dyDescent="0.25">
      <c r="B61" s="47"/>
      <c r="C61" s="47"/>
      <c r="D61" s="47"/>
    </row>
    <row r="62" spans="2:4" x14ac:dyDescent="0.25">
      <c r="B62" s="47"/>
      <c r="C62" s="47"/>
      <c r="D62" s="47"/>
    </row>
    <row r="63" spans="2:4" x14ac:dyDescent="0.25">
      <c r="B63" s="47"/>
      <c r="C63" s="47"/>
      <c r="D63" s="47"/>
    </row>
    <row r="64" spans="2:4" x14ac:dyDescent="0.25">
      <c r="B64" s="47"/>
      <c r="C64" s="47"/>
      <c r="D64" s="47"/>
    </row>
    <row r="65" spans="2:4" x14ac:dyDescent="0.25">
      <c r="B65" s="47"/>
      <c r="C65" s="47"/>
      <c r="D65" s="47"/>
    </row>
    <row r="66" spans="2:4" x14ac:dyDescent="0.25">
      <c r="B66" s="47"/>
      <c r="C66" s="47"/>
      <c r="D66" s="47"/>
    </row>
    <row r="67" spans="2:4" x14ac:dyDescent="0.25">
      <c r="B67" s="47"/>
      <c r="C67" s="47"/>
      <c r="D67" s="47"/>
    </row>
    <row r="68" spans="2:4" x14ac:dyDescent="0.25">
      <c r="B68" s="47"/>
      <c r="C68" s="47"/>
      <c r="D68" s="47"/>
    </row>
    <row r="69" spans="2:4" x14ac:dyDescent="0.25">
      <c r="B69" s="47"/>
      <c r="C69" s="47"/>
      <c r="D69" s="47"/>
    </row>
    <row r="70" spans="2:4" x14ac:dyDescent="0.25">
      <c r="B70" s="47"/>
      <c r="C70" s="47"/>
      <c r="D70" s="47"/>
    </row>
    <row r="71" spans="2:4" x14ac:dyDescent="0.25">
      <c r="B71" s="47"/>
      <c r="C71" s="47"/>
      <c r="D71" s="47"/>
    </row>
    <row r="72" spans="2:4" x14ac:dyDescent="0.25">
      <c r="B72" s="47"/>
      <c r="C72" s="47"/>
      <c r="D72" s="47"/>
    </row>
    <row r="73" spans="2:4" x14ac:dyDescent="0.25">
      <c r="B73" s="47"/>
      <c r="C73" s="47"/>
      <c r="D73" s="47"/>
    </row>
    <row r="74" spans="2:4" x14ac:dyDescent="0.25">
      <c r="B74" s="47"/>
      <c r="C74" s="47"/>
      <c r="D74" s="47"/>
    </row>
    <row r="75" spans="2:4" x14ac:dyDescent="0.25">
      <c r="B75" s="47"/>
      <c r="C75" s="47"/>
      <c r="D75" s="47"/>
    </row>
  </sheetData>
  <mergeCells count="1">
    <mergeCell ref="B5:B6"/>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pageSetUpPr fitToPage="1"/>
  </sheetPr>
  <dimension ref="A1:IV59"/>
  <sheetViews>
    <sheetView view="pageBreakPreview" zoomScaleNormal="100" zoomScaleSheetLayoutView="100" workbookViewId="0">
      <selection activeCell="B18" sqref="B18"/>
    </sheetView>
  </sheetViews>
  <sheetFormatPr baseColWidth="10" defaultColWidth="11.42578125" defaultRowHeight="12.75" x14ac:dyDescent="0.2"/>
  <cols>
    <col min="1" max="1" width="17" style="118" customWidth="1"/>
    <col min="2" max="9" width="11.42578125" style="118"/>
    <col min="10" max="10" width="14.5703125" style="118" customWidth="1"/>
    <col min="11" max="16384" width="11.42578125" style="118"/>
  </cols>
  <sheetData>
    <row r="1" spans="1:12" s="54" customFormat="1" ht="22.5" customHeight="1" x14ac:dyDescent="0.3">
      <c r="A1" s="487" t="s">
        <v>319</v>
      </c>
      <c r="B1" s="488"/>
      <c r="C1" s="488"/>
      <c r="D1" s="488"/>
      <c r="E1" s="488"/>
      <c r="F1" s="488"/>
      <c r="G1" s="488"/>
      <c r="H1" s="488"/>
      <c r="I1" s="488"/>
      <c r="J1" s="488"/>
    </row>
    <row r="2" spans="1:12" ht="288.75" customHeight="1" x14ac:dyDescent="0.2">
      <c r="A2" s="486" t="s">
        <v>508</v>
      </c>
      <c r="B2" s="489"/>
      <c r="C2" s="489"/>
      <c r="D2" s="489"/>
      <c r="E2" s="489"/>
      <c r="F2" s="489"/>
      <c r="G2" s="489"/>
      <c r="H2" s="489"/>
      <c r="I2" s="489"/>
      <c r="J2" s="489"/>
      <c r="K2" s="116"/>
      <c r="L2" s="117"/>
    </row>
    <row r="3" spans="1:12" ht="20.25" customHeight="1" thickBot="1" x14ac:dyDescent="0.25">
      <c r="A3" s="490" t="s">
        <v>320</v>
      </c>
      <c r="B3" s="491"/>
      <c r="C3" s="491"/>
      <c r="D3" s="491"/>
      <c r="E3" s="491"/>
      <c r="F3" s="491"/>
      <c r="G3" s="491"/>
      <c r="H3" s="491"/>
      <c r="I3" s="491"/>
      <c r="J3" s="491"/>
      <c r="K3" s="116"/>
      <c r="L3" s="116"/>
    </row>
    <row r="4" spans="1:12" ht="49.5" customHeight="1" thickBot="1" x14ac:dyDescent="0.25">
      <c r="A4" s="473" t="s">
        <v>321</v>
      </c>
      <c r="B4" s="474"/>
      <c r="C4" s="474"/>
      <c r="D4" s="474"/>
      <c r="E4" s="474"/>
      <c r="F4" s="474"/>
      <c r="G4" s="474"/>
      <c r="H4" s="474"/>
      <c r="I4" s="474"/>
      <c r="J4" s="475"/>
      <c r="K4" s="116"/>
      <c r="L4" s="116"/>
    </row>
    <row r="5" spans="1:12" ht="115.5" customHeight="1" thickBot="1" x14ac:dyDescent="0.25">
      <c r="A5" s="474" t="s">
        <v>322</v>
      </c>
      <c r="B5" s="492"/>
      <c r="C5" s="492"/>
      <c r="D5" s="492"/>
      <c r="E5" s="492"/>
      <c r="F5" s="492"/>
      <c r="G5" s="492"/>
      <c r="H5" s="492"/>
      <c r="I5" s="492"/>
      <c r="J5" s="492"/>
      <c r="K5" s="116"/>
      <c r="L5" s="116"/>
    </row>
    <row r="6" spans="1:12" ht="75" customHeight="1" thickBot="1" x14ac:dyDescent="0.25">
      <c r="A6" s="473" t="s">
        <v>323</v>
      </c>
      <c r="B6" s="474"/>
      <c r="C6" s="474"/>
      <c r="D6" s="474"/>
      <c r="E6" s="474"/>
      <c r="F6" s="474"/>
      <c r="G6" s="474"/>
      <c r="H6" s="474"/>
      <c r="I6" s="474"/>
      <c r="J6" s="475"/>
      <c r="K6" s="116"/>
      <c r="L6" s="116"/>
    </row>
    <row r="7" spans="1:12" ht="132.75" customHeight="1" thickBot="1" x14ac:dyDescent="0.25">
      <c r="A7" s="486" t="s">
        <v>453</v>
      </c>
      <c r="B7" s="476"/>
      <c r="C7" s="476"/>
      <c r="D7" s="476"/>
      <c r="E7" s="476"/>
      <c r="F7" s="476"/>
      <c r="G7" s="476"/>
      <c r="H7" s="476"/>
      <c r="I7" s="476"/>
      <c r="J7" s="476"/>
      <c r="K7" s="116"/>
      <c r="L7" s="116"/>
    </row>
    <row r="8" spans="1:12" ht="71.25" customHeight="1" thickBot="1" x14ac:dyDescent="0.25">
      <c r="A8" s="473" t="s">
        <v>324</v>
      </c>
      <c r="B8" s="474"/>
      <c r="C8" s="474"/>
      <c r="D8" s="474"/>
      <c r="E8" s="474"/>
      <c r="F8" s="474"/>
      <c r="G8" s="474"/>
      <c r="H8" s="474"/>
      <c r="I8" s="474"/>
      <c r="J8" s="475"/>
      <c r="K8" s="116"/>
      <c r="L8" s="116"/>
    </row>
    <row r="9" spans="1:12" ht="173.25" customHeight="1" thickBot="1" x14ac:dyDescent="0.25">
      <c r="A9" s="486" t="s">
        <v>504</v>
      </c>
      <c r="B9" s="476"/>
      <c r="C9" s="476"/>
      <c r="D9" s="476"/>
      <c r="E9" s="476"/>
      <c r="F9" s="476"/>
      <c r="G9" s="476"/>
      <c r="H9" s="476"/>
      <c r="I9" s="476"/>
      <c r="J9" s="476"/>
      <c r="K9" s="116"/>
      <c r="L9" s="116"/>
    </row>
    <row r="10" spans="1:12" ht="46.5" customHeight="1" thickBot="1" x14ac:dyDescent="0.25">
      <c r="A10" s="473" t="s">
        <v>325</v>
      </c>
      <c r="B10" s="474"/>
      <c r="C10" s="474"/>
      <c r="D10" s="474"/>
      <c r="E10" s="474"/>
      <c r="F10" s="474"/>
      <c r="G10" s="474"/>
      <c r="H10" s="474"/>
      <c r="I10" s="474"/>
      <c r="J10" s="475"/>
      <c r="K10" s="116"/>
      <c r="L10" s="116"/>
    </row>
    <row r="11" spans="1:12" ht="95.25" customHeight="1" thickBot="1" x14ac:dyDescent="0.25">
      <c r="A11" s="476" t="s">
        <v>326</v>
      </c>
      <c r="B11" s="476"/>
      <c r="C11" s="476"/>
      <c r="D11" s="476"/>
      <c r="E11" s="476"/>
      <c r="F11" s="476"/>
      <c r="G11" s="476"/>
      <c r="H11" s="476"/>
      <c r="I11" s="476"/>
      <c r="J11" s="476"/>
      <c r="K11" s="116"/>
      <c r="L11" s="116"/>
    </row>
    <row r="12" spans="1:12" ht="46.5" customHeight="1" thickBot="1" x14ac:dyDescent="0.25">
      <c r="A12" s="473" t="s">
        <v>327</v>
      </c>
      <c r="B12" s="474"/>
      <c r="C12" s="474"/>
      <c r="D12" s="474"/>
      <c r="E12" s="474"/>
      <c r="F12" s="474"/>
      <c r="G12" s="474"/>
      <c r="H12" s="474"/>
      <c r="I12" s="474"/>
      <c r="J12" s="475"/>
      <c r="K12" s="116"/>
      <c r="L12" s="116"/>
    </row>
    <row r="13" spans="1:12" ht="29.25" customHeight="1" thickBot="1" x14ac:dyDescent="0.25"/>
    <row r="14" spans="1:12" s="54" customFormat="1" ht="35.25" customHeight="1" thickTop="1" x14ac:dyDescent="0.2">
      <c r="A14" s="477" t="s">
        <v>328</v>
      </c>
      <c r="B14" s="478"/>
      <c r="C14" s="478"/>
      <c r="D14" s="478"/>
      <c r="E14" s="478"/>
      <c r="F14" s="478"/>
      <c r="G14" s="478"/>
      <c r="H14" s="478"/>
      <c r="I14" s="478"/>
      <c r="J14" s="479"/>
    </row>
    <row r="15" spans="1:12" s="54" customFormat="1" ht="6.75" customHeight="1" x14ac:dyDescent="0.2">
      <c r="A15" s="480"/>
      <c r="B15" s="481"/>
      <c r="C15" s="481"/>
      <c r="D15" s="481"/>
      <c r="E15" s="481"/>
      <c r="F15" s="481"/>
      <c r="G15" s="481"/>
      <c r="H15" s="481"/>
      <c r="I15" s="481"/>
      <c r="J15" s="482"/>
    </row>
    <row r="16" spans="1:12" s="54" customFormat="1" ht="31.5" customHeight="1" thickBot="1" x14ac:dyDescent="0.25">
      <c r="A16" s="483"/>
      <c r="B16" s="484"/>
      <c r="C16" s="484"/>
      <c r="D16" s="484"/>
      <c r="E16" s="484"/>
      <c r="F16" s="484"/>
      <c r="G16" s="484"/>
      <c r="H16" s="484"/>
      <c r="I16" s="484"/>
      <c r="J16" s="485"/>
    </row>
    <row r="17" spans="1:256" s="56" customFormat="1" ht="8.1" customHeight="1" thickTop="1" x14ac:dyDescent="0.2">
      <c r="A17" s="60"/>
      <c r="B17" s="60"/>
      <c r="C17" s="60"/>
      <c r="D17" s="60"/>
      <c r="E17" s="60"/>
      <c r="F17" s="119"/>
      <c r="G17" s="119"/>
      <c r="H17" s="119"/>
      <c r="I17" s="119"/>
      <c r="J17" s="119"/>
    </row>
    <row r="18" spans="1:256" s="56" customFormat="1" ht="22.5" customHeight="1" x14ac:dyDescent="0.2">
      <c r="A18" s="300" t="s">
        <v>544</v>
      </c>
      <c r="B18" s="301"/>
      <c r="C18" s="301"/>
      <c r="D18" s="301"/>
      <c r="E18" s="302"/>
      <c r="F18" s="302"/>
      <c r="G18" s="302"/>
      <c r="H18" s="302"/>
      <c r="I18" s="302"/>
      <c r="J18" s="302"/>
      <c r="K18" s="292"/>
      <c r="L18" s="292"/>
      <c r="M18" s="303"/>
      <c r="N18" s="304"/>
      <c r="O18" s="304"/>
      <c r="P18" s="304"/>
      <c r="Q18" s="303"/>
      <c r="R18" s="304"/>
      <c r="S18" s="304"/>
      <c r="T18" s="304"/>
      <c r="U18" s="303"/>
      <c r="V18" s="304"/>
      <c r="W18" s="304"/>
      <c r="X18" s="304"/>
      <c r="Y18" s="303"/>
      <c r="Z18" s="304"/>
      <c r="AA18" s="304"/>
      <c r="AB18" s="304"/>
      <c r="AC18" s="303"/>
      <c r="AD18" s="304"/>
      <c r="AE18" s="304"/>
      <c r="AF18" s="304"/>
      <c r="AG18" s="303"/>
      <c r="AH18" s="304"/>
      <c r="AI18" s="305"/>
      <c r="AJ18" s="305"/>
      <c r="AK18" s="306"/>
      <c r="AL18" s="305"/>
      <c r="AM18" s="305"/>
      <c r="AN18" s="305"/>
      <c r="AO18" s="306"/>
      <c r="AP18" s="305"/>
      <c r="AQ18" s="305"/>
      <c r="AR18" s="305"/>
      <c r="AS18" s="306"/>
      <c r="AT18" s="305"/>
      <c r="AU18" s="305"/>
      <c r="AV18" s="305"/>
      <c r="AW18" s="306"/>
      <c r="AX18" s="305"/>
      <c r="AY18" s="305"/>
      <c r="AZ18" s="305"/>
      <c r="BA18" s="306"/>
      <c r="BB18" s="305"/>
      <c r="BC18" s="305"/>
      <c r="BD18" s="305"/>
      <c r="BE18" s="306"/>
      <c r="BF18" s="305"/>
      <c r="BG18" s="305"/>
      <c r="BH18" s="305"/>
      <c r="BI18" s="306"/>
      <c r="BJ18" s="305"/>
      <c r="BK18" s="305"/>
      <c r="BL18" s="305"/>
      <c r="BM18" s="306"/>
      <c r="BN18" s="305"/>
      <c r="BO18" s="305"/>
      <c r="BP18" s="305"/>
      <c r="BQ18" s="306"/>
      <c r="BR18" s="305"/>
      <c r="BS18" s="305"/>
      <c r="BT18" s="305"/>
      <c r="BU18" s="306"/>
      <c r="BV18" s="305"/>
      <c r="BW18" s="305"/>
      <c r="BX18" s="305"/>
      <c r="BY18" s="306"/>
      <c r="BZ18" s="305"/>
      <c r="CA18" s="305"/>
      <c r="CB18" s="305"/>
      <c r="CC18" s="306"/>
      <c r="CD18" s="305"/>
      <c r="CE18" s="305"/>
      <c r="CF18" s="305"/>
      <c r="CG18" s="306"/>
      <c r="CH18" s="305"/>
      <c r="CI18" s="305"/>
      <c r="CJ18" s="305"/>
      <c r="CK18" s="306"/>
      <c r="CL18" s="305"/>
      <c r="CM18" s="305"/>
      <c r="CN18" s="305"/>
      <c r="CO18" s="306"/>
      <c r="CP18" s="305"/>
      <c r="CQ18" s="305"/>
      <c r="CR18" s="305"/>
      <c r="CS18" s="306"/>
      <c r="CT18" s="305"/>
      <c r="CU18" s="305"/>
      <c r="CV18" s="305"/>
      <c r="CW18" s="306"/>
      <c r="CX18" s="305"/>
      <c r="CY18" s="305"/>
      <c r="CZ18" s="305"/>
      <c r="DA18" s="306"/>
      <c r="DB18" s="305"/>
      <c r="DC18" s="305"/>
      <c r="DD18" s="305"/>
      <c r="DE18" s="306"/>
      <c r="DF18" s="305"/>
      <c r="DG18" s="305"/>
      <c r="DH18" s="305"/>
      <c r="DI18" s="306"/>
      <c r="DJ18" s="305"/>
      <c r="DK18" s="305"/>
      <c r="DL18" s="305"/>
      <c r="DM18" s="306"/>
      <c r="DN18" s="305"/>
      <c r="DO18" s="305"/>
      <c r="DP18" s="305"/>
      <c r="DQ18" s="306"/>
      <c r="DR18" s="305"/>
      <c r="DS18" s="305"/>
      <c r="DT18" s="305"/>
      <c r="DU18" s="306"/>
      <c r="DV18" s="305"/>
      <c r="DW18" s="305"/>
      <c r="DX18" s="305"/>
      <c r="DY18" s="306"/>
      <c r="DZ18" s="305"/>
      <c r="EA18" s="305"/>
      <c r="EB18" s="305"/>
      <c r="EC18" s="306"/>
      <c r="ED18" s="305"/>
      <c r="EE18" s="305"/>
      <c r="EF18" s="305"/>
      <c r="EG18" s="306"/>
      <c r="EH18" s="305"/>
      <c r="EI18" s="305"/>
      <c r="EJ18" s="305"/>
      <c r="EK18" s="306"/>
      <c r="EL18" s="305"/>
      <c r="EM18" s="305"/>
      <c r="EN18" s="305"/>
      <c r="EO18" s="306"/>
      <c r="EP18" s="305"/>
      <c r="EQ18" s="305"/>
      <c r="ER18" s="305"/>
      <c r="ES18" s="306"/>
      <c r="ET18" s="305"/>
      <c r="EU18" s="305"/>
      <c r="EV18" s="305"/>
      <c r="EW18" s="306"/>
      <c r="EX18" s="305"/>
      <c r="EY18" s="305"/>
      <c r="EZ18" s="305"/>
      <c r="FA18" s="306"/>
      <c r="FB18" s="305"/>
      <c r="FC18" s="305"/>
      <c r="FD18" s="305"/>
      <c r="FE18" s="306"/>
      <c r="FF18" s="305"/>
      <c r="FG18" s="305"/>
      <c r="FH18" s="305"/>
      <c r="FI18" s="306"/>
      <c r="FJ18" s="305"/>
      <c r="FK18" s="305"/>
      <c r="FL18" s="305"/>
      <c r="FM18" s="306"/>
      <c r="FN18" s="305"/>
      <c r="FO18" s="305"/>
      <c r="FP18" s="305"/>
      <c r="FQ18" s="306"/>
      <c r="FR18" s="305"/>
      <c r="FS18" s="305"/>
      <c r="FT18" s="305"/>
      <c r="FU18" s="306"/>
      <c r="FV18" s="305"/>
      <c r="FW18" s="305"/>
      <c r="FX18" s="305"/>
      <c r="FY18" s="306"/>
      <c r="FZ18" s="305"/>
      <c r="GA18" s="305"/>
      <c r="GB18" s="305"/>
      <c r="GC18" s="306"/>
      <c r="GD18" s="305"/>
      <c r="GE18" s="305"/>
      <c r="GF18" s="305"/>
      <c r="GG18" s="306"/>
      <c r="GH18" s="305"/>
      <c r="GI18" s="305"/>
      <c r="GJ18" s="305"/>
      <c r="GK18" s="306"/>
      <c r="GL18" s="305"/>
      <c r="GM18" s="305"/>
      <c r="GN18" s="305"/>
      <c r="GO18" s="306"/>
      <c r="GP18" s="305"/>
      <c r="GQ18" s="305"/>
      <c r="GR18" s="305"/>
      <c r="GS18" s="306"/>
      <c r="GT18" s="305"/>
      <c r="GU18" s="305"/>
      <c r="GV18" s="305"/>
      <c r="GW18" s="306"/>
      <c r="GX18" s="305"/>
      <c r="GY18" s="305"/>
      <c r="GZ18" s="305"/>
      <c r="HA18" s="306"/>
      <c r="HB18" s="305"/>
      <c r="HC18" s="305"/>
      <c r="HD18" s="305"/>
      <c r="HE18" s="306"/>
      <c r="HF18" s="305"/>
      <c r="HG18" s="305"/>
      <c r="HH18" s="305"/>
      <c r="HI18" s="306"/>
      <c r="HJ18" s="305"/>
      <c r="HK18" s="305"/>
      <c r="HL18" s="305"/>
      <c r="HM18" s="306"/>
      <c r="HN18" s="305"/>
      <c r="HO18" s="305"/>
      <c r="HP18" s="305"/>
      <c r="HQ18" s="306"/>
      <c r="HR18" s="305"/>
      <c r="HS18" s="305"/>
      <c r="HT18" s="305"/>
      <c r="HU18" s="306"/>
      <c r="HV18" s="305"/>
      <c r="HW18" s="305"/>
      <c r="HX18" s="305"/>
      <c r="HY18" s="306"/>
      <c r="HZ18" s="305"/>
      <c r="IA18" s="305"/>
      <c r="IB18" s="305"/>
      <c r="IC18" s="306"/>
      <c r="ID18" s="305"/>
      <c r="IE18" s="305"/>
      <c r="IF18" s="305"/>
      <c r="IG18" s="306"/>
      <c r="IH18" s="305"/>
      <c r="II18" s="305"/>
      <c r="IJ18" s="305"/>
      <c r="IK18" s="306"/>
      <c r="IL18" s="305"/>
      <c r="IM18" s="305"/>
      <c r="IN18" s="305"/>
      <c r="IO18" s="306"/>
      <c r="IP18" s="305"/>
      <c r="IQ18" s="305"/>
      <c r="IR18" s="305"/>
      <c r="IS18" s="306"/>
      <c r="IT18" s="305"/>
      <c r="IU18" s="305"/>
      <c r="IV18" s="305"/>
    </row>
    <row r="19" spans="1:256" s="56" customFormat="1" ht="12.75" customHeight="1" x14ac:dyDescent="0.2">
      <c r="A19" s="373" t="s">
        <v>272</v>
      </c>
      <c r="B19" s="374"/>
      <c r="C19" s="374"/>
      <c r="D19" s="374"/>
      <c r="E19" s="374"/>
      <c r="F19" s="374"/>
      <c r="G19" s="374"/>
      <c r="H19" s="374"/>
      <c r="I19" s="374"/>
      <c r="J19" s="374"/>
      <c r="K19" s="292"/>
      <c r="L19" s="292"/>
      <c r="M19" s="307"/>
      <c r="N19" s="304"/>
      <c r="O19" s="304"/>
      <c r="P19" s="304"/>
      <c r="Q19" s="307"/>
      <c r="R19" s="304"/>
      <c r="S19" s="304"/>
      <c r="T19" s="304"/>
      <c r="U19" s="307"/>
      <c r="V19" s="304"/>
      <c r="W19" s="304"/>
      <c r="X19" s="304"/>
      <c r="Y19" s="307"/>
      <c r="Z19" s="304"/>
      <c r="AA19" s="304"/>
      <c r="AB19" s="304"/>
      <c r="AC19" s="307"/>
      <c r="AD19" s="304"/>
      <c r="AE19" s="304"/>
      <c r="AF19" s="304"/>
      <c r="AG19" s="307"/>
      <c r="AH19" s="304"/>
      <c r="AI19" s="305"/>
      <c r="AJ19" s="305"/>
      <c r="AK19" s="308"/>
      <c r="AL19" s="305"/>
      <c r="AM19" s="305"/>
      <c r="AN19" s="305"/>
      <c r="AO19" s="308"/>
      <c r="AP19" s="305"/>
      <c r="AQ19" s="305"/>
      <c r="AR19" s="305"/>
      <c r="AS19" s="308"/>
      <c r="AT19" s="305"/>
      <c r="AU19" s="305"/>
      <c r="AV19" s="305"/>
      <c r="AW19" s="308"/>
      <c r="AX19" s="305"/>
      <c r="AY19" s="305"/>
      <c r="AZ19" s="305"/>
      <c r="BA19" s="308"/>
      <c r="BB19" s="305"/>
      <c r="BC19" s="305"/>
      <c r="BD19" s="305"/>
      <c r="BE19" s="308"/>
      <c r="BF19" s="305"/>
      <c r="BG19" s="305"/>
      <c r="BH19" s="305"/>
      <c r="BI19" s="308"/>
      <c r="BJ19" s="305"/>
      <c r="BK19" s="305"/>
      <c r="BL19" s="305"/>
      <c r="BM19" s="308"/>
      <c r="BN19" s="305"/>
      <c r="BO19" s="305"/>
      <c r="BP19" s="305"/>
      <c r="BQ19" s="308"/>
      <c r="BR19" s="305"/>
      <c r="BS19" s="305"/>
      <c r="BT19" s="305"/>
      <c r="BU19" s="308"/>
      <c r="BV19" s="305"/>
      <c r="BW19" s="305"/>
      <c r="BX19" s="305"/>
      <c r="BY19" s="308"/>
      <c r="BZ19" s="305"/>
      <c r="CA19" s="305"/>
      <c r="CB19" s="305"/>
      <c r="CC19" s="308"/>
      <c r="CD19" s="305"/>
      <c r="CE19" s="305"/>
      <c r="CF19" s="305"/>
      <c r="CG19" s="308"/>
      <c r="CH19" s="305"/>
      <c r="CI19" s="305"/>
      <c r="CJ19" s="305"/>
      <c r="CK19" s="308"/>
      <c r="CL19" s="305"/>
      <c r="CM19" s="305"/>
      <c r="CN19" s="305"/>
      <c r="CO19" s="308"/>
      <c r="CP19" s="305"/>
      <c r="CQ19" s="305"/>
      <c r="CR19" s="305"/>
      <c r="CS19" s="308"/>
      <c r="CT19" s="305"/>
      <c r="CU19" s="305"/>
      <c r="CV19" s="305"/>
      <c r="CW19" s="308"/>
      <c r="CX19" s="305"/>
      <c r="CY19" s="305"/>
      <c r="CZ19" s="305"/>
      <c r="DA19" s="308"/>
      <c r="DB19" s="305"/>
      <c r="DC19" s="305"/>
      <c r="DD19" s="305"/>
      <c r="DE19" s="308"/>
      <c r="DF19" s="305"/>
      <c r="DG19" s="305"/>
      <c r="DH19" s="305"/>
      <c r="DI19" s="308"/>
      <c r="DJ19" s="305"/>
      <c r="DK19" s="305"/>
      <c r="DL19" s="305"/>
      <c r="DM19" s="308"/>
      <c r="DN19" s="305"/>
      <c r="DO19" s="305"/>
      <c r="DP19" s="305"/>
      <c r="DQ19" s="308"/>
      <c r="DR19" s="305"/>
      <c r="DS19" s="305"/>
      <c r="DT19" s="305"/>
      <c r="DU19" s="308"/>
      <c r="DV19" s="305"/>
      <c r="DW19" s="305"/>
      <c r="DX19" s="305"/>
      <c r="DY19" s="308"/>
      <c r="DZ19" s="305"/>
      <c r="EA19" s="305"/>
      <c r="EB19" s="305"/>
      <c r="EC19" s="308"/>
      <c r="ED19" s="305"/>
      <c r="EE19" s="305"/>
      <c r="EF19" s="305"/>
      <c r="EG19" s="308"/>
      <c r="EH19" s="305"/>
      <c r="EI19" s="305"/>
      <c r="EJ19" s="305"/>
      <c r="EK19" s="308"/>
      <c r="EL19" s="305"/>
      <c r="EM19" s="305"/>
      <c r="EN19" s="305"/>
      <c r="EO19" s="308"/>
      <c r="EP19" s="305"/>
      <c r="EQ19" s="305"/>
      <c r="ER19" s="305"/>
      <c r="ES19" s="308"/>
      <c r="ET19" s="305"/>
      <c r="EU19" s="305"/>
      <c r="EV19" s="305"/>
      <c r="EW19" s="308"/>
      <c r="EX19" s="305"/>
      <c r="EY19" s="305"/>
      <c r="EZ19" s="305"/>
      <c r="FA19" s="308"/>
      <c r="FB19" s="305"/>
      <c r="FC19" s="305"/>
      <c r="FD19" s="305"/>
      <c r="FE19" s="308"/>
      <c r="FF19" s="305"/>
      <c r="FG19" s="305"/>
      <c r="FH19" s="305"/>
      <c r="FI19" s="308"/>
      <c r="FJ19" s="305"/>
      <c r="FK19" s="305"/>
      <c r="FL19" s="305"/>
      <c r="FM19" s="308"/>
      <c r="FN19" s="305"/>
      <c r="FO19" s="305"/>
      <c r="FP19" s="305"/>
      <c r="FQ19" s="308"/>
      <c r="FR19" s="305"/>
      <c r="FS19" s="305"/>
      <c r="FT19" s="305"/>
      <c r="FU19" s="308"/>
      <c r="FV19" s="305"/>
      <c r="FW19" s="305"/>
      <c r="FX19" s="305"/>
      <c r="FY19" s="308"/>
      <c r="FZ19" s="305"/>
      <c r="GA19" s="305"/>
      <c r="GB19" s="305"/>
      <c r="GC19" s="308"/>
      <c r="GD19" s="305"/>
      <c r="GE19" s="305"/>
      <c r="GF19" s="305"/>
      <c r="GG19" s="308"/>
      <c r="GH19" s="305"/>
      <c r="GI19" s="305"/>
      <c r="GJ19" s="305"/>
      <c r="GK19" s="308"/>
      <c r="GL19" s="305"/>
      <c r="GM19" s="305"/>
      <c r="GN19" s="305"/>
      <c r="GO19" s="308"/>
      <c r="GP19" s="305"/>
      <c r="GQ19" s="305"/>
      <c r="GR19" s="305"/>
      <c r="GS19" s="308"/>
      <c r="GT19" s="305"/>
      <c r="GU19" s="305"/>
      <c r="GV19" s="305"/>
      <c r="GW19" s="308"/>
      <c r="GX19" s="305"/>
      <c r="GY19" s="305"/>
      <c r="GZ19" s="305"/>
      <c r="HA19" s="308"/>
      <c r="HB19" s="305"/>
      <c r="HC19" s="305"/>
      <c r="HD19" s="305"/>
      <c r="HE19" s="308"/>
      <c r="HF19" s="305"/>
      <c r="HG19" s="305"/>
      <c r="HH19" s="305"/>
      <c r="HI19" s="308"/>
      <c r="HJ19" s="305"/>
      <c r="HK19" s="305"/>
      <c r="HL19" s="305"/>
      <c r="HM19" s="308"/>
      <c r="HN19" s="305"/>
      <c r="HO19" s="305"/>
      <c r="HP19" s="305"/>
      <c r="HQ19" s="308"/>
      <c r="HR19" s="305"/>
      <c r="HS19" s="305"/>
      <c r="HT19" s="305"/>
      <c r="HU19" s="308"/>
      <c r="HV19" s="305"/>
      <c r="HW19" s="305"/>
      <c r="HX19" s="305"/>
      <c r="HY19" s="308"/>
      <c r="HZ19" s="305"/>
      <c r="IA19" s="305"/>
      <c r="IB19" s="305"/>
      <c r="IC19" s="308"/>
      <c r="ID19" s="305"/>
      <c r="IE19" s="305"/>
      <c r="IF19" s="305"/>
      <c r="IG19" s="308"/>
      <c r="IH19" s="305"/>
      <c r="II19" s="305"/>
      <c r="IJ19" s="305"/>
      <c r="IK19" s="308"/>
      <c r="IL19" s="305"/>
      <c r="IM19" s="305"/>
      <c r="IN19" s="305"/>
      <c r="IO19" s="308"/>
      <c r="IP19" s="305"/>
      <c r="IQ19" s="305"/>
      <c r="IR19" s="305"/>
      <c r="IS19" s="308"/>
      <c r="IT19" s="305"/>
      <c r="IU19" s="305"/>
      <c r="IV19" s="305"/>
    </row>
    <row r="20" spans="1:256" s="56" customFormat="1" ht="12.75" customHeight="1" x14ac:dyDescent="0.2">
      <c r="A20" s="375" t="s">
        <v>271</v>
      </c>
      <c r="B20" s="375"/>
      <c r="C20" s="375"/>
      <c r="D20" s="375"/>
      <c r="E20" s="375"/>
      <c r="F20" s="375"/>
      <c r="G20" s="375"/>
      <c r="H20" s="375"/>
      <c r="I20" s="375"/>
      <c r="J20" s="375"/>
      <c r="K20" s="292"/>
      <c r="L20" s="292"/>
      <c r="M20" s="309"/>
      <c r="N20" s="304"/>
      <c r="O20" s="304"/>
      <c r="P20" s="304"/>
      <c r="Q20" s="309"/>
      <c r="R20" s="304"/>
      <c r="S20" s="304"/>
      <c r="T20" s="304"/>
      <c r="U20" s="309"/>
      <c r="V20" s="304"/>
      <c r="W20" s="304"/>
      <c r="X20" s="304"/>
      <c r="Y20" s="309"/>
      <c r="Z20" s="304"/>
      <c r="AA20" s="304"/>
      <c r="AB20" s="304"/>
      <c r="AC20" s="309"/>
      <c r="AD20" s="304"/>
      <c r="AE20" s="304"/>
      <c r="AF20" s="304"/>
      <c r="AG20" s="309"/>
      <c r="AH20" s="304"/>
      <c r="AI20" s="305"/>
      <c r="AJ20" s="305"/>
      <c r="AK20" s="310"/>
      <c r="AL20" s="305"/>
      <c r="AM20" s="305"/>
      <c r="AN20" s="305"/>
      <c r="AO20" s="310"/>
      <c r="AP20" s="305"/>
      <c r="AQ20" s="305"/>
      <c r="AR20" s="305"/>
      <c r="AS20" s="310"/>
      <c r="AT20" s="305"/>
      <c r="AU20" s="305"/>
      <c r="AV20" s="305"/>
      <c r="AW20" s="310"/>
      <c r="AX20" s="305"/>
      <c r="AY20" s="305"/>
      <c r="AZ20" s="305"/>
      <c r="BA20" s="310"/>
      <c r="BB20" s="305"/>
      <c r="BC20" s="305"/>
      <c r="BD20" s="305"/>
      <c r="BE20" s="310"/>
      <c r="BF20" s="305"/>
      <c r="BG20" s="305"/>
      <c r="BH20" s="305"/>
      <c r="BI20" s="310"/>
      <c r="BJ20" s="305"/>
      <c r="BK20" s="305"/>
      <c r="BL20" s="305"/>
      <c r="BM20" s="310"/>
      <c r="BN20" s="305"/>
      <c r="BO20" s="305"/>
      <c r="BP20" s="305"/>
      <c r="BQ20" s="310"/>
      <c r="BR20" s="305"/>
      <c r="BS20" s="305"/>
      <c r="BT20" s="305"/>
      <c r="BU20" s="310"/>
      <c r="BV20" s="305"/>
      <c r="BW20" s="305"/>
      <c r="BX20" s="305"/>
      <c r="BY20" s="310"/>
      <c r="BZ20" s="305"/>
      <c r="CA20" s="305"/>
      <c r="CB20" s="305"/>
      <c r="CC20" s="310"/>
      <c r="CD20" s="305"/>
      <c r="CE20" s="305"/>
      <c r="CF20" s="305"/>
      <c r="CG20" s="310"/>
      <c r="CH20" s="305"/>
      <c r="CI20" s="305"/>
      <c r="CJ20" s="305"/>
      <c r="CK20" s="310"/>
      <c r="CL20" s="305"/>
      <c r="CM20" s="305"/>
      <c r="CN20" s="305"/>
      <c r="CO20" s="310"/>
      <c r="CP20" s="305"/>
      <c r="CQ20" s="305"/>
      <c r="CR20" s="305"/>
      <c r="CS20" s="310"/>
      <c r="CT20" s="305"/>
      <c r="CU20" s="305"/>
      <c r="CV20" s="305"/>
      <c r="CW20" s="310"/>
      <c r="CX20" s="305"/>
      <c r="CY20" s="305"/>
      <c r="CZ20" s="305"/>
      <c r="DA20" s="310"/>
      <c r="DB20" s="305"/>
      <c r="DC20" s="305"/>
      <c r="DD20" s="305"/>
      <c r="DE20" s="310"/>
      <c r="DF20" s="305"/>
      <c r="DG20" s="305"/>
      <c r="DH20" s="305"/>
      <c r="DI20" s="310"/>
      <c r="DJ20" s="305"/>
      <c r="DK20" s="305"/>
      <c r="DL20" s="305"/>
      <c r="DM20" s="310"/>
      <c r="DN20" s="305"/>
      <c r="DO20" s="305"/>
      <c r="DP20" s="305"/>
      <c r="DQ20" s="310"/>
      <c r="DR20" s="305"/>
      <c r="DS20" s="305"/>
      <c r="DT20" s="305"/>
      <c r="DU20" s="310"/>
      <c r="DV20" s="305"/>
      <c r="DW20" s="305"/>
      <c r="DX20" s="305"/>
      <c r="DY20" s="310"/>
      <c r="DZ20" s="305"/>
      <c r="EA20" s="305"/>
      <c r="EB20" s="305"/>
      <c r="EC20" s="310"/>
      <c r="ED20" s="305"/>
      <c r="EE20" s="305"/>
      <c r="EF20" s="305"/>
      <c r="EG20" s="310"/>
      <c r="EH20" s="305"/>
      <c r="EI20" s="305"/>
      <c r="EJ20" s="305"/>
      <c r="EK20" s="310"/>
      <c r="EL20" s="305"/>
      <c r="EM20" s="305"/>
      <c r="EN20" s="305"/>
      <c r="EO20" s="310"/>
      <c r="EP20" s="305"/>
      <c r="EQ20" s="305"/>
      <c r="ER20" s="305"/>
      <c r="ES20" s="310"/>
      <c r="ET20" s="305"/>
      <c r="EU20" s="305"/>
      <c r="EV20" s="305"/>
      <c r="EW20" s="310"/>
      <c r="EX20" s="305"/>
      <c r="EY20" s="305"/>
      <c r="EZ20" s="305"/>
      <c r="FA20" s="310"/>
      <c r="FB20" s="305"/>
      <c r="FC20" s="305"/>
      <c r="FD20" s="305"/>
      <c r="FE20" s="310"/>
      <c r="FF20" s="305"/>
      <c r="FG20" s="305"/>
      <c r="FH20" s="305"/>
      <c r="FI20" s="310"/>
      <c r="FJ20" s="305"/>
      <c r="FK20" s="305"/>
      <c r="FL20" s="305"/>
      <c r="FM20" s="310"/>
      <c r="FN20" s="305"/>
      <c r="FO20" s="305"/>
      <c r="FP20" s="305"/>
      <c r="FQ20" s="310"/>
      <c r="FR20" s="305"/>
      <c r="FS20" s="305"/>
      <c r="FT20" s="305"/>
      <c r="FU20" s="310"/>
      <c r="FV20" s="305"/>
      <c r="FW20" s="305"/>
      <c r="FX20" s="305"/>
      <c r="FY20" s="310"/>
      <c r="FZ20" s="305"/>
      <c r="GA20" s="305"/>
      <c r="GB20" s="305"/>
      <c r="GC20" s="310"/>
      <c r="GD20" s="305"/>
      <c r="GE20" s="305"/>
      <c r="GF20" s="305"/>
      <c r="GG20" s="310"/>
      <c r="GH20" s="305"/>
      <c r="GI20" s="305"/>
      <c r="GJ20" s="305"/>
      <c r="GK20" s="310"/>
      <c r="GL20" s="305"/>
      <c r="GM20" s="305"/>
      <c r="GN20" s="305"/>
      <c r="GO20" s="310"/>
      <c r="GP20" s="305"/>
      <c r="GQ20" s="305"/>
      <c r="GR20" s="305"/>
      <c r="GS20" s="310"/>
      <c r="GT20" s="305"/>
      <c r="GU20" s="305"/>
      <c r="GV20" s="305"/>
      <c r="GW20" s="310"/>
      <c r="GX20" s="305"/>
      <c r="GY20" s="305"/>
      <c r="GZ20" s="305"/>
      <c r="HA20" s="310"/>
      <c r="HB20" s="305"/>
      <c r="HC20" s="305"/>
      <c r="HD20" s="305"/>
      <c r="HE20" s="310"/>
      <c r="HF20" s="305"/>
      <c r="HG20" s="305"/>
      <c r="HH20" s="305"/>
      <c r="HI20" s="310"/>
      <c r="HJ20" s="305"/>
      <c r="HK20" s="305"/>
      <c r="HL20" s="305"/>
      <c r="HM20" s="310"/>
      <c r="HN20" s="305"/>
      <c r="HO20" s="305"/>
      <c r="HP20" s="305"/>
      <c r="HQ20" s="310"/>
      <c r="HR20" s="305"/>
      <c r="HS20" s="305"/>
      <c r="HT20" s="305"/>
      <c r="HU20" s="310"/>
      <c r="HV20" s="305"/>
      <c r="HW20" s="305"/>
      <c r="HX20" s="305"/>
      <c r="HY20" s="310"/>
      <c r="HZ20" s="305"/>
      <c r="IA20" s="305"/>
      <c r="IB20" s="305"/>
      <c r="IC20" s="310"/>
      <c r="ID20" s="305"/>
      <c r="IE20" s="305"/>
      <c r="IF20" s="305"/>
      <c r="IG20" s="310"/>
      <c r="IH20" s="305"/>
      <c r="II20" s="305"/>
      <c r="IJ20" s="305"/>
      <c r="IK20" s="310"/>
      <c r="IL20" s="305"/>
      <c r="IM20" s="305"/>
      <c r="IN20" s="305"/>
      <c r="IO20" s="310"/>
      <c r="IP20" s="305"/>
      <c r="IQ20" s="305"/>
      <c r="IR20" s="305"/>
      <c r="IS20" s="310"/>
      <c r="IT20" s="305"/>
      <c r="IU20" s="305"/>
      <c r="IV20" s="305"/>
    </row>
    <row r="21" spans="1:256" s="54" customFormat="1" ht="12.75" customHeight="1" x14ac:dyDescent="0.2">
      <c r="A21" s="376" t="s">
        <v>270</v>
      </c>
      <c r="B21" s="376"/>
      <c r="C21" s="376"/>
      <c r="D21" s="376"/>
      <c r="E21" s="376"/>
      <c r="F21" s="376"/>
      <c r="G21" s="376"/>
      <c r="H21" s="376"/>
      <c r="I21" s="376"/>
      <c r="J21" s="376"/>
      <c r="K21" s="292"/>
      <c r="L21" s="292"/>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2"/>
      <c r="AJ21" s="312"/>
      <c r="AK21" s="312"/>
      <c r="AL21" s="312"/>
      <c r="AM21" s="312"/>
      <c r="AN21" s="312"/>
      <c r="AO21" s="312"/>
      <c r="AP21" s="312"/>
      <c r="AQ21" s="312"/>
      <c r="AR21" s="312"/>
      <c r="AS21" s="312"/>
      <c r="AT21" s="312"/>
      <c r="AU21" s="312"/>
      <c r="AV21" s="312"/>
      <c r="AW21" s="312"/>
      <c r="AX21" s="312"/>
      <c r="AY21" s="312"/>
      <c r="AZ21" s="312"/>
      <c r="BA21" s="312"/>
      <c r="BB21" s="312"/>
      <c r="BC21" s="312"/>
      <c r="BD21" s="312"/>
      <c r="BE21" s="312"/>
      <c r="BF21" s="312"/>
      <c r="BG21" s="312"/>
      <c r="BH21" s="312"/>
      <c r="BI21" s="312"/>
      <c r="BJ21" s="312"/>
      <c r="BK21" s="312"/>
      <c r="BL21" s="312"/>
      <c r="BM21" s="312"/>
      <c r="BN21" s="312"/>
      <c r="BO21" s="312"/>
      <c r="BP21" s="312"/>
      <c r="BQ21" s="312"/>
      <c r="BR21" s="312"/>
      <c r="BS21" s="312"/>
      <c r="BT21" s="312"/>
      <c r="BU21" s="312"/>
      <c r="BV21" s="312"/>
      <c r="BW21" s="312"/>
      <c r="BX21" s="312"/>
      <c r="BY21" s="312"/>
      <c r="BZ21" s="312"/>
      <c r="CA21" s="312"/>
      <c r="CB21" s="312"/>
      <c r="CC21" s="312"/>
      <c r="CD21" s="312"/>
      <c r="CE21" s="312"/>
      <c r="CF21" s="312"/>
      <c r="CG21" s="312"/>
      <c r="CH21" s="312"/>
      <c r="CI21" s="312"/>
      <c r="CJ21" s="312"/>
      <c r="CK21" s="312"/>
      <c r="CL21" s="312"/>
      <c r="CM21" s="312"/>
      <c r="CN21" s="312"/>
      <c r="CO21" s="312"/>
      <c r="CP21" s="312"/>
      <c r="CQ21" s="312"/>
      <c r="CR21" s="312"/>
      <c r="CS21" s="312"/>
      <c r="CT21" s="312"/>
      <c r="CU21" s="312"/>
      <c r="CV21" s="312"/>
      <c r="CW21" s="312"/>
      <c r="CX21" s="312"/>
      <c r="CY21" s="312"/>
      <c r="CZ21" s="312"/>
      <c r="DA21" s="312"/>
      <c r="DB21" s="312"/>
      <c r="DC21" s="312"/>
      <c r="DD21" s="312"/>
      <c r="DE21" s="312"/>
      <c r="DF21" s="312"/>
      <c r="DG21" s="312"/>
      <c r="DH21" s="312"/>
      <c r="DI21" s="312"/>
      <c r="DJ21" s="312"/>
      <c r="DK21" s="312"/>
      <c r="DL21" s="312"/>
      <c r="DM21" s="312"/>
      <c r="DN21" s="312"/>
      <c r="DO21" s="312"/>
      <c r="DP21" s="312"/>
      <c r="DQ21" s="312"/>
      <c r="DR21" s="312"/>
      <c r="DS21" s="312"/>
      <c r="DT21" s="312"/>
      <c r="DU21" s="312"/>
      <c r="DV21" s="312"/>
      <c r="DW21" s="312"/>
      <c r="DX21" s="312"/>
      <c r="DY21" s="312"/>
      <c r="DZ21" s="312"/>
      <c r="EA21" s="312"/>
      <c r="EB21" s="312"/>
      <c r="EC21" s="312"/>
      <c r="ED21" s="312"/>
      <c r="EE21" s="312"/>
      <c r="EF21" s="312"/>
      <c r="EG21" s="312"/>
      <c r="EH21" s="312"/>
      <c r="EI21" s="312"/>
      <c r="EJ21" s="312"/>
      <c r="EK21" s="312"/>
      <c r="EL21" s="312"/>
      <c r="EM21" s="312"/>
      <c r="EN21" s="312"/>
      <c r="EO21" s="312"/>
      <c r="EP21" s="312"/>
      <c r="EQ21" s="312"/>
      <c r="ER21" s="312"/>
      <c r="ES21" s="312"/>
      <c r="ET21" s="312"/>
      <c r="EU21" s="312"/>
      <c r="EV21" s="312"/>
      <c r="EW21" s="312"/>
      <c r="EX21" s="312"/>
      <c r="EY21" s="312"/>
      <c r="EZ21" s="312"/>
      <c r="FA21" s="312"/>
      <c r="FB21" s="312"/>
      <c r="FC21" s="312"/>
      <c r="FD21" s="312"/>
      <c r="FE21" s="312"/>
      <c r="FF21" s="312"/>
      <c r="FG21" s="312"/>
      <c r="FH21" s="312"/>
      <c r="FI21" s="312"/>
      <c r="FJ21" s="312"/>
      <c r="FK21" s="312"/>
      <c r="FL21" s="312"/>
      <c r="FM21" s="312"/>
      <c r="FN21" s="312"/>
      <c r="FO21" s="312"/>
      <c r="FP21" s="312"/>
      <c r="FQ21" s="312"/>
      <c r="FR21" s="312"/>
      <c r="FS21" s="312"/>
      <c r="FT21" s="312"/>
      <c r="FU21" s="312"/>
      <c r="FV21" s="312"/>
      <c r="FW21" s="312"/>
      <c r="FX21" s="312"/>
      <c r="FY21" s="312"/>
      <c r="FZ21" s="312"/>
      <c r="GA21" s="312"/>
      <c r="GB21" s="312"/>
      <c r="GC21" s="312"/>
      <c r="GD21" s="312"/>
      <c r="GE21" s="312"/>
      <c r="GF21" s="312"/>
      <c r="GG21" s="312"/>
      <c r="GH21" s="312"/>
      <c r="GI21" s="312"/>
      <c r="GJ21" s="312"/>
      <c r="GK21" s="312"/>
      <c r="GL21" s="312"/>
      <c r="GM21" s="312"/>
      <c r="GN21" s="312"/>
      <c r="GO21" s="312"/>
      <c r="GP21" s="312"/>
      <c r="GQ21" s="312"/>
      <c r="GR21" s="312"/>
      <c r="GS21" s="312"/>
      <c r="GT21" s="312"/>
      <c r="GU21" s="312"/>
      <c r="GV21" s="312"/>
      <c r="GW21" s="312"/>
      <c r="GX21" s="312"/>
      <c r="GY21" s="312"/>
      <c r="GZ21" s="312"/>
      <c r="HA21" s="312"/>
      <c r="HB21" s="312"/>
      <c r="HC21" s="312"/>
      <c r="HD21" s="312"/>
      <c r="HE21" s="312"/>
      <c r="HF21" s="312"/>
      <c r="HG21" s="312"/>
      <c r="HH21" s="312"/>
      <c r="HI21" s="312"/>
      <c r="HJ21" s="312"/>
      <c r="HK21" s="312"/>
      <c r="HL21" s="312"/>
      <c r="HM21" s="312"/>
      <c r="HN21" s="312"/>
      <c r="HO21" s="312"/>
      <c r="HP21" s="312"/>
      <c r="HQ21" s="312"/>
      <c r="HR21" s="312"/>
      <c r="HS21" s="312"/>
      <c r="HT21" s="312"/>
      <c r="HU21" s="312"/>
      <c r="HV21" s="312"/>
      <c r="HW21" s="312"/>
      <c r="HX21" s="312"/>
      <c r="HY21" s="312"/>
      <c r="HZ21" s="312"/>
      <c r="IA21" s="312"/>
      <c r="IB21" s="312"/>
      <c r="IC21" s="312"/>
      <c r="ID21" s="312"/>
      <c r="IE21" s="312"/>
      <c r="IF21" s="312"/>
      <c r="IG21" s="312"/>
      <c r="IH21" s="312"/>
      <c r="II21" s="312"/>
      <c r="IJ21" s="312"/>
      <c r="IK21" s="312"/>
      <c r="IL21" s="312"/>
      <c r="IM21" s="312"/>
      <c r="IN21" s="312"/>
      <c r="IO21" s="312"/>
      <c r="IP21" s="312"/>
      <c r="IQ21" s="312"/>
      <c r="IR21" s="312"/>
      <c r="IS21" s="312"/>
      <c r="IT21" s="312"/>
      <c r="IU21" s="312"/>
      <c r="IV21" s="312"/>
    </row>
    <row r="22" spans="1:256" s="54" customFormat="1" ht="22.5" x14ac:dyDescent="0.2">
      <c r="A22" s="313" t="s">
        <v>269</v>
      </c>
      <c r="B22" s="377" t="s">
        <v>268</v>
      </c>
      <c r="C22" s="377"/>
      <c r="D22" s="377"/>
      <c r="E22" s="377"/>
      <c r="F22" s="377"/>
      <c r="G22" s="377"/>
      <c r="H22" s="377"/>
      <c r="I22" s="313" t="s">
        <v>256</v>
      </c>
      <c r="J22" s="313" t="s">
        <v>255</v>
      </c>
      <c r="K22" s="292"/>
      <c r="L22" s="292"/>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4"/>
      <c r="AJ22" s="314"/>
      <c r="AK22" s="314"/>
      <c r="AL22" s="314"/>
      <c r="AM22" s="314"/>
      <c r="AN22" s="314"/>
      <c r="AO22" s="314"/>
      <c r="AP22" s="314"/>
      <c r="AQ22" s="314"/>
      <c r="AR22" s="314"/>
      <c r="AS22" s="314"/>
      <c r="AT22" s="314"/>
      <c r="AU22" s="314"/>
      <c r="AV22" s="314"/>
      <c r="AW22" s="314"/>
      <c r="AX22" s="314"/>
      <c r="AY22" s="314"/>
      <c r="AZ22" s="314"/>
      <c r="BA22" s="314"/>
      <c r="BB22" s="314"/>
      <c r="BC22" s="314"/>
      <c r="BD22" s="314"/>
      <c r="BE22" s="314"/>
      <c r="BF22" s="314"/>
      <c r="BG22" s="314"/>
      <c r="BH22" s="314"/>
      <c r="BI22" s="314"/>
      <c r="BJ22" s="314"/>
      <c r="BK22" s="314"/>
      <c r="BL22" s="314"/>
      <c r="BM22" s="314"/>
      <c r="BN22" s="314"/>
      <c r="BO22" s="314"/>
      <c r="BP22" s="314"/>
      <c r="BQ22" s="314"/>
      <c r="BR22" s="314"/>
      <c r="BS22" s="314"/>
      <c r="BT22" s="314"/>
      <c r="BU22" s="314"/>
      <c r="BV22" s="314"/>
      <c r="BW22" s="314"/>
      <c r="BX22" s="314"/>
      <c r="BY22" s="314"/>
      <c r="BZ22" s="314"/>
      <c r="CA22" s="314"/>
      <c r="CB22" s="314"/>
      <c r="CC22" s="314"/>
      <c r="CD22" s="314"/>
      <c r="CE22" s="314"/>
      <c r="CF22" s="314"/>
      <c r="CG22" s="314"/>
      <c r="CH22" s="314"/>
      <c r="CI22" s="314"/>
      <c r="CJ22" s="314"/>
      <c r="CK22" s="314"/>
      <c r="CL22" s="314"/>
      <c r="CM22" s="314"/>
      <c r="CN22" s="314"/>
      <c r="CO22" s="314"/>
      <c r="CP22" s="314"/>
      <c r="CQ22" s="314"/>
      <c r="CR22" s="314"/>
      <c r="CS22" s="314"/>
      <c r="CT22" s="314"/>
      <c r="CU22" s="314"/>
      <c r="CV22" s="314"/>
      <c r="CW22" s="314"/>
      <c r="CX22" s="314"/>
      <c r="CY22" s="314"/>
      <c r="CZ22" s="314"/>
      <c r="DA22" s="314"/>
      <c r="DB22" s="314"/>
      <c r="DC22" s="314"/>
      <c r="DD22" s="314"/>
      <c r="DE22" s="314"/>
      <c r="DF22" s="314"/>
      <c r="DG22" s="314"/>
      <c r="DH22" s="314"/>
      <c r="DI22" s="314"/>
      <c r="DJ22" s="314"/>
      <c r="DK22" s="314"/>
      <c r="DL22" s="314"/>
      <c r="DM22" s="314"/>
      <c r="DN22" s="314"/>
      <c r="DO22" s="314"/>
      <c r="DP22" s="314"/>
      <c r="DQ22" s="314"/>
      <c r="DR22" s="314"/>
      <c r="DS22" s="314"/>
      <c r="DT22" s="314"/>
      <c r="DU22" s="314"/>
      <c r="DV22" s="314"/>
      <c r="DW22" s="314"/>
      <c r="DX22" s="314"/>
      <c r="DY22" s="314"/>
      <c r="DZ22" s="314"/>
      <c r="EA22" s="314"/>
      <c r="EB22" s="314"/>
      <c r="EC22" s="314"/>
      <c r="ED22" s="314"/>
      <c r="EE22" s="314"/>
      <c r="EF22" s="314"/>
      <c r="EG22" s="314"/>
      <c r="EH22" s="314"/>
      <c r="EI22" s="314"/>
      <c r="EJ22" s="314"/>
      <c r="EK22" s="314"/>
      <c r="EL22" s="314"/>
      <c r="EM22" s="314"/>
      <c r="EN22" s="314"/>
      <c r="EO22" s="314"/>
      <c r="EP22" s="314"/>
      <c r="EQ22" s="314"/>
      <c r="ER22" s="314"/>
      <c r="ES22" s="314"/>
      <c r="ET22" s="314"/>
      <c r="EU22" s="314"/>
      <c r="EV22" s="314"/>
      <c r="EW22" s="314"/>
      <c r="EX22" s="314"/>
      <c r="EY22" s="314"/>
      <c r="EZ22" s="314"/>
      <c r="FA22" s="314"/>
      <c r="FB22" s="314"/>
      <c r="FC22" s="314"/>
      <c r="FD22" s="314"/>
      <c r="FE22" s="314"/>
      <c r="FF22" s="314"/>
      <c r="FG22" s="314"/>
      <c r="FH22" s="314"/>
      <c r="FI22" s="314"/>
      <c r="FJ22" s="314"/>
      <c r="FK22" s="314"/>
      <c r="FL22" s="314"/>
      <c r="FM22" s="314"/>
      <c r="FN22" s="314"/>
      <c r="FO22" s="314"/>
      <c r="FP22" s="314"/>
      <c r="FQ22" s="314"/>
      <c r="FR22" s="314"/>
      <c r="FS22" s="314"/>
      <c r="FT22" s="314"/>
      <c r="FU22" s="314"/>
      <c r="FV22" s="314"/>
      <c r="FW22" s="314"/>
      <c r="FX22" s="314"/>
      <c r="FY22" s="314"/>
      <c r="FZ22" s="314"/>
      <c r="GA22" s="314"/>
      <c r="GB22" s="314"/>
      <c r="GC22" s="314"/>
      <c r="GD22" s="314"/>
      <c r="GE22" s="314"/>
      <c r="GF22" s="314"/>
      <c r="GG22" s="314"/>
      <c r="GH22" s="314"/>
      <c r="GI22" s="314"/>
      <c r="GJ22" s="314"/>
      <c r="GK22" s="314"/>
      <c r="GL22" s="314"/>
      <c r="GM22" s="314"/>
      <c r="GN22" s="314"/>
      <c r="GO22" s="314"/>
      <c r="GP22" s="314"/>
      <c r="GQ22" s="314"/>
      <c r="GR22" s="314"/>
      <c r="GS22" s="314"/>
      <c r="GT22" s="314"/>
      <c r="GU22" s="314"/>
      <c r="GV22" s="314"/>
      <c r="GW22" s="314"/>
      <c r="GX22" s="314"/>
      <c r="GY22" s="314"/>
      <c r="GZ22" s="314"/>
      <c r="HA22" s="314"/>
      <c r="HB22" s="314"/>
      <c r="HC22" s="314"/>
      <c r="HD22" s="314"/>
      <c r="HE22" s="314"/>
      <c r="HF22" s="314"/>
      <c r="HG22" s="314"/>
      <c r="HH22" s="314"/>
      <c r="HI22" s="314"/>
      <c r="HJ22" s="314"/>
      <c r="HK22" s="314"/>
      <c r="HL22" s="314"/>
      <c r="HM22" s="314"/>
      <c r="HN22" s="314"/>
      <c r="HO22" s="314"/>
      <c r="HP22" s="314"/>
      <c r="HQ22" s="314"/>
      <c r="HR22" s="314"/>
      <c r="HS22" s="314"/>
      <c r="HT22" s="314"/>
      <c r="HU22" s="314"/>
      <c r="HV22" s="314"/>
      <c r="HW22" s="314"/>
      <c r="HX22" s="314"/>
      <c r="HY22" s="314"/>
      <c r="HZ22" s="314"/>
      <c r="IA22" s="314"/>
      <c r="IB22" s="314"/>
      <c r="IC22" s="314"/>
      <c r="ID22" s="314"/>
      <c r="IE22" s="314"/>
      <c r="IF22" s="314"/>
      <c r="IG22" s="314"/>
      <c r="IH22" s="314"/>
      <c r="II22" s="314"/>
      <c r="IJ22" s="314"/>
      <c r="IK22" s="314"/>
      <c r="IL22" s="314"/>
      <c r="IM22" s="314"/>
      <c r="IN22" s="314"/>
      <c r="IO22" s="314"/>
      <c r="IP22" s="314"/>
      <c r="IQ22" s="314"/>
      <c r="IR22" s="314"/>
      <c r="IS22" s="314"/>
      <c r="IT22" s="314"/>
      <c r="IU22" s="314"/>
      <c r="IV22" s="314"/>
    </row>
    <row r="23" spans="1:256" s="54" customFormat="1" x14ac:dyDescent="0.2">
      <c r="A23" s="315" t="s">
        <v>267</v>
      </c>
      <c r="B23" s="351" t="s">
        <v>266</v>
      </c>
      <c r="C23" s="351"/>
      <c r="D23" s="351"/>
      <c r="E23" s="351"/>
      <c r="F23" s="351"/>
      <c r="G23" s="351"/>
      <c r="H23" s="351"/>
      <c r="I23" s="316" t="s">
        <v>262</v>
      </c>
      <c r="J23" s="316" t="s">
        <v>510</v>
      </c>
      <c r="K23" s="292"/>
      <c r="L23" s="292"/>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8"/>
      <c r="AJ23" s="318"/>
      <c r="AK23" s="318"/>
      <c r="AL23" s="318"/>
      <c r="AM23" s="318"/>
      <c r="AN23" s="318"/>
      <c r="AO23" s="318"/>
      <c r="AP23" s="318"/>
      <c r="AQ23" s="318"/>
      <c r="AR23" s="318"/>
      <c r="AS23" s="318"/>
      <c r="AT23" s="318"/>
      <c r="AU23" s="318"/>
      <c r="AV23" s="318"/>
      <c r="AW23" s="318"/>
      <c r="AX23" s="318"/>
      <c r="AY23" s="318"/>
      <c r="AZ23" s="318"/>
      <c r="BA23" s="318"/>
      <c r="BB23" s="318"/>
      <c r="BC23" s="318"/>
      <c r="BD23" s="318"/>
      <c r="BE23" s="318"/>
      <c r="BF23" s="318"/>
      <c r="BG23" s="318"/>
      <c r="BH23" s="318"/>
      <c r="BI23" s="318"/>
      <c r="BJ23" s="318"/>
      <c r="BK23" s="318"/>
      <c r="BL23" s="318"/>
      <c r="BM23" s="318"/>
      <c r="BN23" s="318"/>
      <c r="BO23" s="318"/>
      <c r="BP23" s="318"/>
      <c r="BQ23" s="318"/>
      <c r="BR23" s="318"/>
      <c r="BS23" s="318"/>
      <c r="BT23" s="318"/>
      <c r="BU23" s="318"/>
      <c r="BV23" s="318"/>
      <c r="BW23" s="318"/>
      <c r="BX23" s="318"/>
      <c r="BY23" s="318"/>
      <c r="BZ23" s="318"/>
      <c r="CA23" s="318"/>
      <c r="CB23" s="318"/>
      <c r="CC23" s="318"/>
      <c r="CD23" s="318"/>
      <c r="CE23" s="318"/>
      <c r="CF23" s="318"/>
      <c r="CG23" s="318"/>
      <c r="CH23" s="318"/>
      <c r="CI23" s="318"/>
      <c r="CJ23" s="318"/>
      <c r="CK23" s="318"/>
      <c r="CL23" s="318"/>
      <c r="CM23" s="318"/>
      <c r="CN23" s="318"/>
      <c r="CO23" s="318"/>
      <c r="CP23" s="318"/>
      <c r="CQ23" s="318"/>
      <c r="CR23" s="318"/>
      <c r="CS23" s="318"/>
      <c r="CT23" s="318"/>
      <c r="CU23" s="318"/>
      <c r="CV23" s="318"/>
      <c r="CW23" s="318"/>
      <c r="CX23" s="318"/>
      <c r="CY23" s="318"/>
      <c r="CZ23" s="318"/>
      <c r="DA23" s="318"/>
      <c r="DB23" s="318"/>
      <c r="DC23" s="318"/>
      <c r="DD23" s="318"/>
      <c r="DE23" s="318"/>
      <c r="DF23" s="318"/>
      <c r="DG23" s="318"/>
      <c r="DH23" s="318"/>
      <c r="DI23" s="318"/>
      <c r="DJ23" s="318"/>
      <c r="DK23" s="318"/>
      <c r="DL23" s="318"/>
      <c r="DM23" s="318"/>
      <c r="DN23" s="318"/>
      <c r="DO23" s="318"/>
      <c r="DP23" s="318"/>
      <c r="DQ23" s="318"/>
      <c r="DR23" s="318"/>
      <c r="DS23" s="318"/>
      <c r="DT23" s="318"/>
      <c r="DU23" s="318"/>
      <c r="DV23" s="318"/>
      <c r="DW23" s="318"/>
      <c r="DX23" s="318"/>
      <c r="DY23" s="318"/>
      <c r="DZ23" s="318"/>
      <c r="EA23" s="318"/>
      <c r="EB23" s="318"/>
      <c r="EC23" s="318"/>
      <c r="ED23" s="318"/>
      <c r="EE23" s="318"/>
      <c r="EF23" s="318"/>
      <c r="EG23" s="318"/>
      <c r="EH23" s="318"/>
      <c r="EI23" s="318"/>
      <c r="EJ23" s="318"/>
      <c r="EK23" s="318"/>
      <c r="EL23" s="318"/>
      <c r="EM23" s="318"/>
      <c r="EN23" s="318"/>
      <c r="EO23" s="318"/>
      <c r="EP23" s="318"/>
      <c r="EQ23" s="318"/>
      <c r="ER23" s="318"/>
      <c r="ES23" s="318"/>
      <c r="ET23" s="318"/>
      <c r="EU23" s="318"/>
      <c r="EV23" s="318"/>
      <c r="EW23" s="318"/>
      <c r="EX23" s="318"/>
      <c r="EY23" s="318"/>
      <c r="EZ23" s="318"/>
      <c r="FA23" s="318"/>
      <c r="FB23" s="318"/>
      <c r="FC23" s="318"/>
      <c r="FD23" s="318"/>
      <c r="FE23" s="318"/>
      <c r="FF23" s="318"/>
      <c r="FG23" s="318"/>
      <c r="FH23" s="318"/>
      <c r="FI23" s="318"/>
      <c r="FJ23" s="318"/>
      <c r="FK23" s="318"/>
      <c r="FL23" s="318"/>
      <c r="FM23" s="318"/>
      <c r="FN23" s="318"/>
      <c r="FO23" s="318"/>
      <c r="FP23" s="318"/>
      <c r="FQ23" s="318"/>
      <c r="FR23" s="318"/>
      <c r="FS23" s="318"/>
      <c r="FT23" s="318"/>
      <c r="FU23" s="318"/>
      <c r="FV23" s="318"/>
      <c r="FW23" s="318"/>
      <c r="FX23" s="318"/>
      <c r="FY23" s="318"/>
      <c r="FZ23" s="318"/>
      <c r="GA23" s="318"/>
      <c r="GB23" s="318"/>
      <c r="GC23" s="318"/>
      <c r="GD23" s="318"/>
      <c r="GE23" s="318"/>
      <c r="GF23" s="318"/>
      <c r="GG23" s="318"/>
      <c r="GH23" s="318"/>
      <c r="GI23" s="318"/>
      <c r="GJ23" s="318"/>
      <c r="GK23" s="318"/>
      <c r="GL23" s="318"/>
      <c r="GM23" s="318"/>
      <c r="GN23" s="318"/>
      <c r="GO23" s="318"/>
      <c r="GP23" s="318"/>
      <c r="GQ23" s="318"/>
      <c r="GR23" s="318"/>
      <c r="GS23" s="318"/>
      <c r="GT23" s="318"/>
      <c r="GU23" s="318"/>
      <c r="GV23" s="318"/>
      <c r="GW23" s="318"/>
      <c r="GX23" s="318"/>
      <c r="GY23" s="318"/>
      <c r="GZ23" s="318"/>
      <c r="HA23" s="318"/>
      <c r="HB23" s="318"/>
      <c r="HC23" s="318"/>
      <c r="HD23" s="318"/>
      <c r="HE23" s="318"/>
      <c r="HF23" s="318"/>
      <c r="HG23" s="318"/>
      <c r="HH23" s="318"/>
      <c r="HI23" s="318"/>
      <c r="HJ23" s="318"/>
      <c r="HK23" s="318"/>
      <c r="HL23" s="318"/>
      <c r="HM23" s="318"/>
      <c r="HN23" s="318"/>
      <c r="HO23" s="318"/>
      <c r="HP23" s="318"/>
      <c r="HQ23" s="318"/>
      <c r="HR23" s="318"/>
      <c r="HS23" s="318"/>
      <c r="HT23" s="318"/>
      <c r="HU23" s="318"/>
      <c r="HV23" s="318"/>
      <c r="HW23" s="318"/>
      <c r="HX23" s="318"/>
      <c r="HY23" s="318"/>
      <c r="HZ23" s="318"/>
      <c r="IA23" s="318"/>
      <c r="IB23" s="318"/>
      <c r="IC23" s="318"/>
      <c r="ID23" s="318"/>
      <c r="IE23" s="318"/>
      <c r="IF23" s="318"/>
      <c r="IG23" s="318"/>
      <c r="IH23" s="318"/>
      <c r="II23" s="318"/>
      <c r="IJ23" s="318"/>
      <c r="IK23" s="318"/>
      <c r="IL23" s="318"/>
      <c r="IM23" s="318"/>
      <c r="IN23" s="318"/>
      <c r="IO23" s="318"/>
      <c r="IP23" s="318"/>
      <c r="IQ23" s="318"/>
      <c r="IR23" s="318"/>
      <c r="IS23" s="318"/>
      <c r="IT23" s="318"/>
      <c r="IU23" s="318"/>
      <c r="IV23" s="318"/>
    </row>
    <row r="24" spans="1:256" s="54" customFormat="1" ht="57.75" customHeight="1" x14ac:dyDescent="0.2">
      <c r="A24" s="315" t="s">
        <v>511</v>
      </c>
      <c r="B24" s="351" t="s">
        <v>512</v>
      </c>
      <c r="C24" s="351"/>
      <c r="D24" s="351"/>
      <c r="E24" s="351"/>
      <c r="F24" s="351"/>
      <c r="G24" s="351"/>
      <c r="H24" s="351"/>
      <c r="I24" s="315" t="s">
        <v>262</v>
      </c>
      <c r="J24" s="316" t="s">
        <v>510</v>
      </c>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8"/>
      <c r="AJ24" s="318"/>
      <c r="AK24" s="318"/>
      <c r="AL24" s="318"/>
      <c r="AM24" s="318"/>
      <c r="AN24" s="318"/>
      <c r="AO24" s="318"/>
      <c r="AP24" s="318"/>
      <c r="AQ24" s="318"/>
      <c r="AR24" s="318"/>
      <c r="AS24" s="318"/>
      <c r="AT24" s="318"/>
      <c r="AU24" s="318"/>
      <c r="AV24" s="318"/>
      <c r="AW24" s="318"/>
      <c r="AX24" s="318"/>
      <c r="AY24" s="318"/>
      <c r="AZ24" s="318"/>
      <c r="BA24" s="318"/>
      <c r="BB24" s="318"/>
      <c r="BC24" s="318"/>
      <c r="BD24" s="318"/>
      <c r="BE24" s="318"/>
      <c r="BF24" s="318"/>
      <c r="BG24" s="318"/>
      <c r="BH24" s="318"/>
      <c r="BI24" s="318"/>
      <c r="BJ24" s="318"/>
      <c r="BK24" s="318"/>
      <c r="BL24" s="318"/>
      <c r="BM24" s="318"/>
      <c r="BN24" s="318"/>
      <c r="BO24" s="318"/>
      <c r="BP24" s="318"/>
      <c r="BQ24" s="318"/>
      <c r="BR24" s="318"/>
      <c r="BS24" s="318"/>
      <c r="BT24" s="318"/>
      <c r="BU24" s="318"/>
      <c r="BV24" s="318"/>
      <c r="BW24" s="318"/>
      <c r="BX24" s="318"/>
      <c r="BY24" s="318"/>
      <c r="BZ24" s="318"/>
      <c r="CA24" s="318"/>
      <c r="CB24" s="318"/>
      <c r="CC24" s="318"/>
      <c r="CD24" s="318"/>
      <c r="CE24" s="318"/>
      <c r="CF24" s="318"/>
      <c r="CG24" s="318"/>
      <c r="CH24" s="318"/>
      <c r="CI24" s="318"/>
      <c r="CJ24" s="318"/>
      <c r="CK24" s="318"/>
      <c r="CL24" s="318"/>
      <c r="CM24" s="318"/>
      <c r="CN24" s="318"/>
      <c r="CO24" s="318"/>
      <c r="CP24" s="318"/>
      <c r="CQ24" s="318"/>
      <c r="CR24" s="318"/>
      <c r="CS24" s="318"/>
      <c r="CT24" s="318"/>
      <c r="CU24" s="318"/>
      <c r="CV24" s="318"/>
      <c r="CW24" s="318"/>
      <c r="CX24" s="318"/>
      <c r="CY24" s="318"/>
      <c r="CZ24" s="318"/>
      <c r="DA24" s="318"/>
      <c r="DB24" s="318"/>
      <c r="DC24" s="318"/>
      <c r="DD24" s="318"/>
      <c r="DE24" s="318"/>
      <c r="DF24" s="318"/>
      <c r="DG24" s="318"/>
      <c r="DH24" s="318"/>
      <c r="DI24" s="318"/>
      <c r="DJ24" s="318"/>
      <c r="DK24" s="318"/>
      <c r="DL24" s="318"/>
      <c r="DM24" s="318"/>
      <c r="DN24" s="318"/>
      <c r="DO24" s="318"/>
      <c r="DP24" s="318"/>
      <c r="DQ24" s="318"/>
      <c r="DR24" s="318"/>
      <c r="DS24" s="318"/>
      <c r="DT24" s="318"/>
      <c r="DU24" s="318"/>
      <c r="DV24" s="318"/>
      <c r="DW24" s="318"/>
      <c r="DX24" s="318"/>
      <c r="DY24" s="318"/>
      <c r="DZ24" s="318"/>
      <c r="EA24" s="318"/>
      <c r="EB24" s="318"/>
      <c r="EC24" s="318"/>
      <c r="ED24" s="318"/>
      <c r="EE24" s="318"/>
      <c r="EF24" s="318"/>
      <c r="EG24" s="318"/>
      <c r="EH24" s="318"/>
      <c r="EI24" s="318"/>
      <c r="EJ24" s="318"/>
      <c r="EK24" s="318"/>
      <c r="EL24" s="318"/>
      <c r="EM24" s="318"/>
      <c r="EN24" s="318"/>
      <c r="EO24" s="318"/>
      <c r="EP24" s="318"/>
      <c r="EQ24" s="318"/>
      <c r="ER24" s="318"/>
      <c r="ES24" s="318"/>
      <c r="ET24" s="318"/>
      <c r="EU24" s="318"/>
      <c r="EV24" s="318"/>
      <c r="EW24" s="318"/>
      <c r="EX24" s="318"/>
      <c r="EY24" s="318"/>
      <c r="EZ24" s="318"/>
      <c r="FA24" s="318"/>
      <c r="FB24" s="318"/>
      <c r="FC24" s="318"/>
      <c r="FD24" s="318"/>
      <c r="FE24" s="318"/>
      <c r="FF24" s="318"/>
      <c r="FG24" s="318"/>
      <c r="FH24" s="318"/>
      <c r="FI24" s="318"/>
      <c r="FJ24" s="318"/>
      <c r="FK24" s="318"/>
      <c r="FL24" s="318"/>
      <c r="FM24" s="318"/>
      <c r="FN24" s="318"/>
      <c r="FO24" s="318"/>
      <c r="FP24" s="318"/>
      <c r="FQ24" s="318"/>
      <c r="FR24" s="318"/>
      <c r="FS24" s="318"/>
      <c r="FT24" s="318"/>
      <c r="FU24" s="318"/>
      <c r="FV24" s="318"/>
      <c r="FW24" s="318"/>
      <c r="FX24" s="318"/>
      <c r="FY24" s="318"/>
      <c r="FZ24" s="318"/>
      <c r="GA24" s="318"/>
      <c r="GB24" s="318"/>
      <c r="GC24" s="318"/>
      <c r="GD24" s="318"/>
      <c r="GE24" s="318"/>
      <c r="GF24" s="318"/>
      <c r="GG24" s="318"/>
      <c r="GH24" s="318"/>
      <c r="GI24" s="318"/>
      <c r="GJ24" s="318"/>
      <c r="GK24" s="318"/>
      <c r="GL24" s="318"/>
      <c r="GM24" s="318"/>
      <c r="GN24" s="318"/>
      <c r="GO24" s="318"/>
      <c r="GP24" s="318"/>
      <c r="GQ24" s="318"/>
      <c r="GR24" s="318"/>
      <c r="GS24" s="318"/>
      <c r="GT24" s="318"/>
      <c r="GU24" s="318"/>
      <c r="GV24" s="318"/>
      <c r="GW24" s="318"/>
      <c r="GX24" s="318"/>
      <c r="GY24" s="318"/>
      <c r="GZ24" s="318"/>
      <c r="HA24" s="318"/>
      <c r="HB24" s="318"/>
      <c r="HC24" s="318"/>
      <c r="HD24" s="318"/>
      <c r="HE24" s="318"/>
      <c r="HF24" s="318"/>
      <c r="HG24" s="318"/>
      <c r="HH24" s="318"/>
      <c r="HI24" s="318"/>
      <c r="HJ24" s="318"/>
      <c r="HK24" s="318"/>
      <c r="HL24" s="318"/>
      <c r="HM24" s="318"/>
      <c r="HN24" s="318"/>
      <c r="HO24" s="318"/>
      <c r="HP24" s="318"/>
      <c r="HQ24" s="318"/>
      <c r="HR24" s="318"/>
      <c r="HS24" s="318"/>
      <c r="HT24" s="318"/>
      <c r="HU24" s="318"/>
      <c r="HV24" s="318"/>
      <c r="HW24" s="318"/>
      <c r="HX24" s="318"/>
      <c r="HY24" s="318"/>
      <c r="HZ24" s="318"/>
      <c r="IA24" s="318"/>
      <c r="IB24" s="318"/>
      <c r="IC24" s="318"/>
      <c r="ID24" s="318"/>
      <c r="IE24" s="318"/>
      <c r="IF24" s="318"/>
      <c r="IG24" s="318"/>
      <c r="IH24" s="318"/>
      <c r="II24" s="318"/>
      <c r="IJ24" s="318"/>
      <c r="IK24" s="318"/>
      <c r="IL24" s="318"/>
      <c r="IM24" s="318"/>
      <c r="IN24" s="318"/>
      <c r="IO24" s="318"/>
      <c r="IP24" s="318"/>
      <c r="IQ24" s="318"/>
      <c r="IR24" s="318"/>
      <c r="IS24" s="318"/>
      <c r="IT24" s="318"/>
      <c r="IU24" s="318"/>
      <c r="IV24" s="318"/>
    </row>
    <row r="25" spans="1:256" s="54" customFormat="1" ht="36" customHeight="1" x14ac:dyDescent="0.2">
      <c r="A25" s="315" t="s">
        <v>513</v>
      </c>
      <c r="B25" s="351" t="s">
        <v>265</v>
      </c>
      <c r="C25" s="351"/>
      <c r="D25" s="351"/>
      <c r="E25" s="351"/>
      <c r="F25" s="351"/>
      <c r="G25" s="351"/>
      <c r="H25" s="351"/>
      <c r="I25" s="315" t="s">
        <v>262</v>
      </c>
      <c r="J25" s="316" t="s">
        <v>510</v>
      </c>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8"/>
      <c r="AJ25" s="318"/>
      <c r="AK25" s="318"/>
      <c r="AL25" s="318"/>
      <c r="AM25" s="318"/>
      <c r="AN25" s="318"/>
      <c r="AO25" s="318"/>
      <c r="AP25" s="318"/>
      <c r="AQ25" s="318"/>
      <c r="AR25" s="318"/>
      <c r="AS25" s="318"/>
      <c r="AT25" s="318"/>
      <c r="AU25" s="318"/>
      <c r="AV25" s="318"/>
      <c r="AW25" s="318"/>
      <c r="AX25" s="318"/>
      <c r="AY25" s="318"/>
      <c r="AZ25" s="318"/>
      <c r="BA25" s="318"/>
      <c r="BB25" s="318"/>
      <c r="BC25" s="318"/>
      <c r="BD25" s="318"/>
      <c r="BE25" s="318"/>
      <c r="BF25" s="318"/>
      <c r="BG25" s="318"/>
      <c r="BH25" s="318"/>
      <c r="BI25" s="318"/>
      <c r="BJ25" s="318"/>
      <c r="BK25" s="318"/>
      <c r="BL25" s="318"/>
      <c r="BM25" s="318"/>
      <c r="BN25" s="318"/>
      <c r="BO25" s="318"/>
      <c r="BP25" s="318"/>
      <c r="BQ25" s="318"/>
      <c r="BR25" s="318"/>
      <c r="BS25" s="318"/>
      <c r="BT25" s="318"/>
      <c r="BU25" s="318"/>
      <c r="BV25" s="318"/>
      <c r="BW25" s="318"/>
      <c r="BX25" s="318"/>
      <c r="BY25" s="318"/>
      <c r="BZ25" s="318"/>
      <c r="CA25" s="318"/>
      <c r="CB25" s="318"/>
      <c r="CC25" s="318"/>
      <c r="CD25" s="318"/>
      <c r="CE25" s="318"/>
      <c r="CF25" s="318"/>
      <c r="CG25" s="318"/>
      <c r="CH25" s="318"/>
      <c r="CI25" s="318"/>
      <c r="CJ25" s="318"/>
      <c r="CK25" s="318"/>
      <c r="CL25" s="318"/>
      <c r="CM25" s="318"/>
      <c r="CN25" s="318"/>
      <c r="CO25" s="318"/>
      <c r="CP25" s="318"/>
      <c r="CQ25" s="318"/>
      <c r="CR25" s="318"/>
      <c r="CS25" s="318"/>
      <c r="CT25" s="318"/>
      <c r="CU25" s="318"/>
      <c r="CV25" s="318"/>
      <c r="CW25" s="318"/>
      <c r="CX25" s="318"/>
      <c r="CY25" s="318"/>
      <c r="CZ25" s="318"/>
      <c r="DA25" s="318"/>
      <c r="DB25" s="318"/>
      <c r="DC25" s="318"/>
      <c r="DD25" s="318"/>
      <c r="DE25" s="318"/>
      <c r="DF25" s="318"/>
      <c r="DG25" s="318"/>
      <c r="DH25" s="318"/>
      <c r="DI25" s="318"/>
      <c r="DJ25" s="318"/>
      <c r="DK25" s="318"/>
      <c r="DL25" s="318"/>
      <c r="DM25" s="318"/>
      <c r="DN25" s="318"/>
      <c r="DO25" s="318"/>
      <c r="DP25" s="318"/>
      <c r="DQ25" s="318"/>
      <c r="DR25" s="318"/>
      <c r="DS25" s="318"/>
      <c r="DT25" s="318"/>
      <c r="DU25" s="318"/>
      <c r="DV25" s="318"/>
      <c r="DW25" s="318"/>
      <c r="DX25" s="318"/>
      <c r="DY25" s="318"/>
      <c r="DZ25" s="318"/>
      <c r="EA25" s="318"/>
      <c r="EB25" s="318"/>
      <c r="EC25" s="318"/>
      <c r="ED25" s="318"/>
      <c r="EE25" s="318"/>
      <c r="EF25" s="318"/>
      <c r="EG25" s="318"/>
      <c r="EH25" s="318"/>
      <c r="EI25" s="318"/>
      <c r="EJ25" s="318"/>
      <c r="EK25" s="318"/>
      <c r="EL25" s="318"/>
      <c r="EM25" s="318"/>
      <c r="EN25" s="318"/>
      <c r="EO25" s="318"/>
      <c r="EP25" s="318"/>
      <c r="EQ25" s="318"/>
      <c r="ER25" s="318"/>
      <c r="ES25" s="318"/>
      <c r="ET25" s="318"/>
      <c r="EU25" s="318"/>
      <c r="EV25" s="318"/>
      <c r="EW25" s="318"/>
      <c r="EX25" s="318"/>
      <c r="EY25" s="318"/>
      <c r="EZ25" s="318"/>
      <c r="FA25" s="318"/>
      <c r="FB25" s="318"/>
      <c r="FC25" s="318"/>
      <c r="FD25" s="318"/>
      <c r="FE25" s="318"/>
      <c r="FF25" s="318"/>
      <c r="FG25" s="318"/>
      <c r="FH25" s="318"/>
      <c r="FI25" s="318"/>
      <c r="FJ25" s="318"/>
      <c r="FK25" s="318"/>
      <c r="FL25" s="318"/>
      <c r="FM25" s="318"/>
      <c r="FN25" s="318"/>
      <c r="FO25" s="318"/>
      <c r="FP25" s="318"/>
      <c r="FQ25" s="318"/>
      <c r="FR25" s="318"/>
      <c r="FS25" s="318"/>
      <c r="FT25" s="318"/>
      <c r="FU25" s="318"/>
      <c r="FV25" s="318"/>
      <c r="FW25" s="318"/>
      <c r="FX25" s="318"/>
      <c r="FY25" s="318"/>
      <c r="FZ25" s="318"/>
      <c r="GA25" s="318"/>
      <c r="GB25" s="318"/>
      <c r="GC25" s="318"/>
      <c r="GD25" s="318"/>
      <c r="GE25" s="318"/>
      <c r="GF25" s="318"/>
      <c r="GG25" s="318"/>
      <c r="GH25" s="318"/>
      <c r="GI25" s="318"/>
      <c r="GJ25" s="318"/>
      <c r="GK25" s="318"/>
      <c r="GL25" s="318"/>
      <c r="GM25" s="318"/>
      <c r="GN25" s="318"/>
      <c r="GO25" s="318"/>
      <c r="GP25" s="318"/>
      <c r="GQ25" s="318"/>
      <c r="GR25" s="318"/>
      <c r="GS25" s="318"/>
      <c r="GT25" s="318"/>
      <c r="GU25" s="318"/>
      <c r="GV25" s="318"/>
      <c r="GW25" s="318"/>
      <c r="GX25" s="318"/>
      <c r="GY25" s="318"/>
      <c r="GZ25" s="318"/>
      <c r="HA25" s="318"/>
      <c r="HB25" s="318"/>
      <c r="HC25" s="318"/>
      <c r="HD25" s="318"/>
      <c r="HE25" s="318"/>
      <c r="HF25" s="318"/>
      <c r="HG25" s="318"/>
      <c r="HH25" s="318"/>
      <c r="HI25" s="318"/>
      <c r="HJ25" s="318"/>
      <c r="HK25" s="318"/>
      <c r="HL25" s="318"/>
      <c r="HM25" s="318"/>
      <c r="HN25" s="318"/>
      <c r="HO25" s="318"/>
      <c r="HP25" s="318"/>
      <c r="HQ25" s="318"/>
      <c r="HR25" s="318"/>
      <c r="HS25" s="318"/>
      <c r="HT25" s="318"/>
      <c r="HU25" s="318"/>
      <c r="HV25" s="318"/>
      <c r="HW25" s="318"/>
      <c r="HX25" s="318"/>
      <c r="HY25" s="318"/>
      <c r="HZ25" s="318"/>
      <c r="IA25" s="318"/>
      <c r="IB25" s="318"/>
      <c r="IC25" s="318"/>
      <c r="ID25" s="318"/>
      <c r="IE25" s="318"/>
      <c r="IF25" s="318"/>
      <c r="IG25" s="318"/>
      <c r="IH25" s="318"/>
      <c r="II25" s="318"/>
      <c r="IJ25" s="318"/>
      <c r="IK25" s="318"/>
      <c r="IL25" s="318"/>
      <c r="IM25" s="318"/>
      <c r="IN25" s="318"/>
      <c r="IO25" s="318"/>
      <c r="IP25" s="318"/>
    </row>
    <row r="26" spans="1:256" s="54" customFormat="1" x14ac:dyDescent="0.2">
      <c r="A26" s="315" t="s">
        <v>514</v>
      </c>
      <c r="B26" s="360" t="s">
        <v>515</v>
      </c>
      <c r="C26" s="361"/>
      <c r="D26" s="361"/>
      <c r="E26" s="361"/>
      <c r="F26" s="361"/>
      <c r="G26" s="361"/>
      <c r="H26" s="362"/>
      <c r="I26" s="319" t="s">
        <v>29</v>
      </c>
      <c r="J26" s="316" t="s">
        <v>510</v>
      </c>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8"/>
      <c r="AJ26" s="318"/>
      <c r="AK26" s="318"/>
      <c r="AL26" s="318"/>
      <c r="AM26" s="318"/>
      <c r="AN26" s="318"/>
      <c r="AO26" s="318"/>
      <c r="AP26" s="318"/>
      <c r="AQ26" s="318"/>
      <c r="AR26" s="318"/>
      <c r="AS26" s="318"/>
      <c r="AT26" s="318"/>
      <c r="AU26" s="318"/>
      <c r="AV26" s="318"/>
      <c r="AW26" s="318"/>
      <c r="AX26" s="318"/>
      <c r="AY26" s="318"/>
      <c r="AZ26" s="318"/>
      <c r="BA26" s="318"/>
      <c r="BB26" s="318"/>
      <c r="BC26" s="318"/>
      <c r="BD26" s="318"/>
      <c r="BE26" s="318"/>
      <c r="BF26" s="318"/>
      <c r="BG26" s="318"/>
      <c r="BH26" s="318"/>
      <c r="BI26" s="318"/>
      <c r="BJ26" s="318"/>
      <c r="BK26" s="318"/>
      <c r="BL26" s="318"/>
      <c r="BM26" s="318"/>
      <c r="BN26" s="318"/>
      <c r="BO26" s="318"/>
      <c r="BP26" s="318"/>
      <c r="BQ26" s="318"/>
      <c r="BR26" s="318"/>
      <c r="BS26" s="318"/>
      <c r="BT26" s="318"/>
      <c r="BU26" s="318"/>
      <c r="BV26" s="318"/>
      <c r="BW26" s="318"/>
      <c r="BX26" s="318"/>
      <c r="BY26" s="318"/>
      <c r="BZ26" s="318"/>
      <c r="CA26" s="318"/>
      <c r="CB26" s="318"/>
      <c r="CC26" s="318"/>
      <c r="CD26" s="318"/>
      <c r="CE26" s="318"/>
      <c r="CF26" s="318"/>
      <c r="CG26" s="318"/>
      <c r="CH26" s="318"/>
      <c r="CI26" s="318"/>
      <c r="CJ26" s="318"/>
      <c r="CK26" s="318"/>
      <c r="CL26" s="318"/>
      <c r="CM26" s="318"/>
      <c r="CN26" s="318"/>
      <c r="CO26" s="318"/>
      <c r="CP26" s="318"/>
      <c r="CQ26" s="318"/>
      <c r="CR26" s="318"/>
      <c r="CS26" s="318"/>
      <c r="CT26" s="318"/>
      <c r="CU26" s="318"/>
      <c r="CV26" s="318"/>
      <c r="CW26" s="318"/>
      <c r="CX26" s="318"/>
      <c r="CY26" s="318"/>
      <c r="CZ26" s="318"/>
      <c r="DA26" s="318"/>
      <c r="DB26" s="318"/>
      <c r="DC26" s="318"/>
      <c r="DD26" s="318"/>
      <c r="DE26" s="318"/>
      <c r="DF26" s="318"/>
      <c r="DG26" s="318"/>
      <c r="DH26" s="318"/>
      <c r="DI26" s="318"/>
      <c r="DJ26" s="318"/>
      <c r="DK26" s="318"/>
      <c r="DL26" s="318"/>
      <c r="DM26" s="318"/>
      <c r="DN26" s="318"/>
      <c r="DO26" s="318"/>
      <c r="DP26" s="318"/>
      <c r="DQ26" s="318"/>
      <c r="DR26" s="318"/>
      <c r="DS26" s="318"/>
      <c r="DT26" s="318"/>
      <c r="DU26" s="318"/>
      <c r="DV26" s="318"/>
      <c r="DW26" s="318"/>
      <c r="DX26" s="318"/>
      <c r="DY26" s="318"/>
      <c r="DZ26" s="318"/>
      <c r="EA26" s="318"/>
      <c r="EB26" s="318"/>
      <c r="EC26" s="318"/>
      <c r="ED26" s="318"/>
      <c r="EE26" s="318"/>
      <c r="EF26" s="318"/>
      <c r="EG26" s="318"/>
      <c r="EH26" s="318"/>
      <c r="EI26" s="318"/>
      <c r="EJ26" s="318"/>
      <c r="EK26" s="318"/>
      <c r="EL26" s="318"/>
      <c r="EM26" s="318"/>
      <c r="EN26" s="318"/>
      <c r="EO26" s="318"/>
      <c r="EP26" s="318"/>
      <c r="EQ26" s="318"/>
      <c r="ER26" s="318"/>
      <c r="ES26" s="318"/>
      <c r="ET26" s="318"/>
      <c r="EU26" s="318"/>
      <c r="EV26" s="318"/>
      <c r="EW26" s="318"/>
      <c r="EX26" s="318"/>
      <c r="EY26" s="318"/>
      <c r="EZ26" s="318"/>
      <c r="FA26" s="318"/>
      <c r="FB26" s="318"/>
      <c r="FC26" s="318"/>
      <c r="FD26" s="318"/>
      <c r="FE26" s="318"/>
      <c r="FF26" s="318"/>
      <c r="FG26" s="318"/>
      <c r="FH26" s="318"/>
      <c r="FI26" s="318"/>
      <c r="FJ26" s="318"/>
      <c r="FK26" s="318"/>
      <c r="FL26" s="318"/>
      <c r="FM26" s="318"/>
      <c r="FN26" s="318"/>
      <c r="FO26" s="318"/>
      <c r="FP26" s="318"/>
      <c r="FQ26" s="318"/>
      <c r="FR26" s="318"/>
      <c r="FS26" s="318"/>
      <c r="FT26" s="318"/>
      <c r="FU26" s="318"/>
      <c r="FV26" s="318"/>
      <c r="FW26" s="318"/>
      <c r="FX26" s="318"/>
      <c r="FY26" s="318"/>
      <c r="FZ26" s="318"/>
      <c r="GA26" s="318"/>
      <c r="GB26" s="318"/>
      <c r="GC26" s="318"/>
      <c r="GD26" s="318"/>
      <c r="GE26" s="318"/>
      <c r="GF26" s="318"/>
      <c r="GG26" s="318"/>
      <c r="GH26" s="318"/>
      <c r="GI26" s="318"/>
      <c r="GJ26" s="318"/>
      <c r="GK26" s="318"/>
      <c r="GL26" s="318"/>
      <c r="GM26" s="318"/>
      <c r="GN26" s="318"/>
      <c r="GO26" s="318"/>
      <c r="GP26" s="318"/>
      <c r="GQ26" s="318"/>
      <c r="GR26" s="318"/>
      <c r="GS26" s="318"/>
      <c r="GT26" s="318"/>
      <c r="GU26" s="318"/>
      <c r="GV26" s="318"/>
      <c r="GW26" s="318"/>
      <c r="GX26" s="318"/>
      <c r="GY26" s="318"/>
      <c r="GZ26" s="318"/>
      <c r="HA26" s="318"/>
      <c r="HB26" s="318"/>
      <c r="HC26" s="318"/>
      <c r="HD26" s="318"/>
      <c r="HE26" s="318"/>
      <c r="HF26" s="318"/>
      <c r="HG26" s="318"/>
      <c r="HH26" s="318"/>
      <c r="HI26" s="318"/>
      <c r="HJ26" s="318"/>
      <c r="HK26" s="318"/>
      <c r="HL26" s="318"/>
      <c r="HM26" s="318"/>
      <c r="HN26" s="318"/>
      <c r="HO26" s="318"/>
      <c r="HP26" s="318"/>
      <c r="HQ26" s="318"/>
      <c r="HR26" s="318"/>
      <c r="HS26" s="318"/>
      <c r="HT26" s="318"/>
      <c r="HU26" s="318"/>
      <c r="HV26" s="318"/>
      <c r="HW26" s="318"/>
      <c r="HX26" s="318"/>
      <c r="HY26" s="318"/>
      <c r="HZ26" s="318"/>
      <c r="IA26" s="318"/>
      <c r="IB26" s="318"/>
      <c r="IC26" s="318"/>
      <c r="ID26" s="318"/>
      <c r="IE26" s="318"/>
      <c r="IF26" s="318"/>
      <c r="IG26" s="318"/>
      <c r="IH26" s="318"/>
      <c r="II26" s="318"/>
      <c r="IJ26" s="318"/>
      <c r="IK26" s="318"/>
      <c r="IL26" s="318"/>
      <c r="IM26" s="318"/>
      <c r="IN26" s="318"/>
      <c r="IO26" s="318"/>
      <c r="IP26" s="318"/>
    </row>
    <row r="27" spans="1:256" s="54" customFormat="1" ht="22.5" x14ac:dyDescent="0.2">
      <c r="A27" s="315" t="s">
        <v>264</v>
      </c>
      <c r="B27" s="351" t="s">
        <v>263</v>
      </c>
      <c r="C27" s="351"/>
      <c r="D27" s="351"/>
      <c r="E27" s="351"/>
      <c r="F27" s="351"/>
      <c r="G27" s="351"/>
      <c r="H27" s="351"/>
      <c r="I27" s="315" t="s">
        <v>248</v>
      </c>
      <c r="J27" s="316" t="s">
        <v>510</v>
      </c>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8"/>
      <c r="AJ27" s="318"/>
      <c r="AK27" s="318"/>
      <c r="AL27" s="318"/>
      <c r="AM27" s="318"/>
      <c r="AN27" s="318"/>
      <c r="AO27" s="318"/>
      <c r="AP27" s="318"/>
      <c r="AQ27" s="318"/>
      <c r="AR27" s="318"/>
      <c r="AS27" s="318"/>
      <c r="AT27" s="318"/>
      <c r="AU27" s="318"/>
      <c r="AV27" s="318"/>
      <c r="AW27" s="318"/>
      <c r="AX27" s="318"/>
      <c r="AY27" s="318"/>
      <c r="AZ27" s="318"/>
      <c r="BA27" s="318"/>
      <c r="BB27" s="318"/>
      <c r="BC27" s="318"/>
      <c r="BD27" s="318"/>
      <c r="BE27" s="318"/>
      <c r="BF27" s="318"/>
      <c r="BG27" s="318"/>
      <c r="BH27" s="318"/>
      <c r="BI27" s="318"/>
      <c r="BJ27" s="318"/>
      <c r="BK27" s="318"/>
      <c r="BL27" s="318"/>
      <c r="BM27" s="318"/>
      <c r="BN27" s="318"/>
      <c r="BO27" s="318"/>
      <c r="BP27" s="318"/>
      <c r="BQ27" s="318"/>
      <c r="BR27" s="318"/>
      <c r="BS27" s="318"/>
      <c r="BT27" s="318"/>
      <c r="BU27" s="318"/>
      <c r="BV27" s="318"/>
      <c r="BW27" s="318"/>
      <c r="BX27" s="318"/>
      <c r="BY27" s="318"/>
      <c r="BZ27" s="318"/>
      <c r="CA27" s="318"/>
      <c r="CB27" s="318"/>
      <c r="CC27" s="318"/>
      <c r="CD27" s="318"/>
      <c r="CE27" s="318"/>
      <c r="CF27" s="318"/>
      <c r="CG27" s="318"/>
      <c r="CH27" s="318"/>
      <c r="CI27" s="318"/>
      <c r="CJ27" s="318"/>
      <c r="CK27" s="318"/>
      <c r="CL27" s="318"/>
      <c r="CM27" s="318"/>
      <c r="CN27" s="318"/>
      <c r="CO27" s="318"/>
      <c r="CP27" s="318"/>
      <c r="CQ27" s="318"/>
      <c r="CR27" s="318"/>
      <c r="CS27" s="318"/>
      <c r="CT27" s="318"/>
      <c r="CU27" s="318"/>
      <c r="CV27" s="318"/>
      <c r="CW27" s="318"/>
      <c r="CX27" s="318"/>
      <c r="CY27" s="318"/>
      <c r="CZ27" s="318"/>
      <c r="DA27" s="318"/>
      <c r="DB27" s="318"/>
      <c r="DC27" s="318"/>
      <c r="DD27" s="318"/>
      <c r="DE27" s="318"/>
      <c r="DF27" s="318"/>
      <c r="DG27" s="318"/>
      <c r="DH27" s="318"/>
      <c r="DI27" s="318"/>
      <c r="DJ27" s="318"/>
      <c r="DK27" s="318"/>
      <c r="DL27" s="318"/>
      <c r="DM27" s="318"/>
      <c r="DN27" s="318"/>
      <c r="DO27" s="318"/>
      <c r="DP27" s="318"/>
      <c r="DQ27" s="318"/>
      <c r="DR27" s="318"/>
      <c r="DS27" s="318"/>
      <c r="DT27" s="318"/>
      <c r="DU27" s="318"/>
      <c r="DV27" s="318"/>
      <c r="DW27" s="318"/>
      <c r="DX27" s="318"/>
      <c r="DY27" s="318"/>
      <c r="DZ27" s="318"/>
      <c r="EA27" s="318"/>
      <c r="EB27" s="318"/>
      <c r="EC27" s="318"/>
      <c r="ED27" s="318"/>
      <c r="EE27" s="318"/>
      <c r="EF27" s="318"/>
      <c r="EG27" s="318"/>
      <c r="EH27" s="318"/>
      <c r="EI27" s="318"/>
      <c r="EJ27" s="318"/>
      <c r="EK27" s="318"/>
      <c r="EL27" s="318"/>
      <c r="EM27" s="318"/>
      <c r="EN27" s="318"/>
      <c r="EO27" s="318"/>
      <c r="EP27" s="318"/>
      <c r="EQ27" s="318"/>
      <c r="ER27" s="318"/>
      <c r="ES27" s="318"/>
      <c r="ET27" s="318"/>
      <c r="EU27" s="318"/>
      <c r="EV27" s="318"/>
      <c r="EW27" s="318"/>
      <c r="EX27" s="318"/>
      <c r="EY27" s="318"/>
      <c r="EZ27" s="318"/>
      <c r="FA27" s="318"/>
      <c r="FB27" s="318"/>
      <c r="FC27" s="318"/>
      <c r="FD27" s="318"/>
      <c r="FE27" s="318"/>
      <c r="FF27" s="318"/>
      <c r="FG27" s="318"/>
      <c r="FH27" s="318"/>
      <c r="FI27" s="318"/>
      <c r="FJ27" s="318"/>
      <c r="FK27" s="318"/>
      <c r="FL27" s="318"/>
      <c r="FM27" s="318"/>
      <c r="FN27" s="318"/>
      <c r="FO27" s="318"/>
      <c r="FP27" s="318"/>
      <c r="FQ27" s="318"/>
      <c r="FR27" s="318"/>
      <c r="FS27" s="318"/>
      <c r="FT27" s="318"/>
      <c r="FU27" s="318"/>
      <c r="FV27" s="318"/>
      <c r="FW27" s="318"/>
      <c r="FX27" s="318"/>
      <c r="FY27" s="318"/>
      <c r="FZ27" s="318"/>
      <c r="GA27" s="318"/>
      <c r="GB27" s="318"/>
      <c r="GC27" s="318"/>
      <c r="GD27" s="318"/>
      <c r="GE27" s="318"/>
      <c r="GF27" s="318"/>
      <c r="GG27" s="318"/>
      <c r="GH27" s="318"/>
      <c r="GI27" s="318"/>
      <c r="GJ27" s="318"/>
      <c r="GK27" s="318"/>
      <c r="GL27" s="318"/>
      <c r="GM27" s="318"/>
      <c r="GN27" s="318"/>
      <c r="GO27" s="318"/>
      <c r="GP27" s="318"/>
      <c r="GQ27" s="318"/>
      <c r="GR27" s="318"/>
      <c r="GS27" s="318"/>
      <c r="GT27" s="318"/>
      <c r="GU27" s="318"/>
      <c r="GV27" s="318"/>
      <c r="GW27" s="318"/>
      <c r="GX27" s="318"/>
      <c r="GY27" s="318"/>
      <c r="GZ27" s="318"/>
      <c r="HA27" s="318"/>
      <c r="HB27" s="318"/>
      <c r="HC27" s="318"/>
      <c r="HD27" s="318"/>
      <c r="HE27" s="318"/>
      <c r="HF27" s="318"/>
      <c r="HG27" s="318"/>
      <c r="HH27" s="318"/>
      <c r="HI27" s="318"/>
      <c r="HJ27" s="318"/>
      <c r="HK27" s="318"/>
      <c r="HL27" s="318"/>
      <c r="HM27" s="318"/>
      <c r="HN27" s="318"/>
      <c r="HO27" s="318"/>
      <c r="HP27" s="318"/>
      <c r="HQ27" s="318"/>
      <c r="HR27" s="318"/>
      <c r="HS27" s="318"/>
      <c r="HT27" s="318"/>
      <c r="HU27" s="318"/>
      <c r="HV27" s="318"/>
      <c r="HW27" s="318"/>
      <c r="HX27" s="318"/>
      <c r="HY27" s="318"/>
      <c r="HZ27" s="318"/>
      <c r="IA27" s="318"/>
      <c r="IB27" s="318"/>
      <c r="IC27" s="318"/>
      <c r="ID27" s="318"/>
      <c r="IE27" s="318"/>
      <c r="IF27" s="318"/>
      <c r="IG27" s="318"/>
      <c r="IH27" s="318"/>
      <c r="II27" s="318"/>
      <c r="IJ27" s="318"/>
      <c r="IK27" s="318"/>
      <c r="IL27" s="318"/>
      <c r="IM27" s="318"/>
      <c r="IN27" s="318"/>
      <c r="IO27" s="318"/>
      <c r="IP27" s="318"/>
    </row>
    <row r="28" spans="1:256" s="54" customFormat="1" ht="22.5" x14ac:dyDescent="0.2">
      <c r="A28" s="315" t="s">
        <v>516</v>
      </c>
      <c r="B28" s="350" t="s">
        <v>517</v>
      </c>
      <c r="C28" s="351"/>
      <c r="D28" s="351"/>
      <c r="E28" s="351"/>
      <c r="F28" s="351"/>
      <c r="G28" s="351"/>
      <c r="H28" s="351"/>
      <c r="I28" s="315" t="s">
        <v>30</v>
      </c>
      <c r="J28" s="316" t="s">
        <v>518</v>
      </c>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8"/>
      <c r="AJ28" s="318"/>
      <c r="AK28" s="318"/>
      <c r="AL28" s="318"/>
      <c r="AM28" s="318"/>
      <c r="AN28" s="318"/>
      <c r="AO28" s="318"/>
      <c r="AP28" s="318"/>
      <c r="AQ28" s="318"/>
      <c r="AR28" s="318"/>
      <c r="AS28" s="318"/>
      <c r="AT28" s="318"/>
      <c r="AU28" s="318"/>
      <c r="AV28" s="318"/>
      <c r="AW28" s="318"/>
      <c r="AX28" s="318"/>
      <c r="AY28" s="318"/>
      <c r="AZ28" s="318"/>
      <c r="BA28" s="318"/>
      <c r="BB28" s="318"/>
      <c r="BC28" s="318"/>
      <c r="BD28" s="318"/>
      <c r="BE28" s="318"/>
      <c r="BF28" s="318"/>
      <c r="BG28" s="318"/>
      <c r="BH28" s="318"/>
      <c r="BI28" s="318"/>
      <c r="BJ28" s="318"/>
      <c r="BK28" s="318"/>
      <c r="BL28" s="318"/>
      <c r="BM28" s="318"/>
      <c r="BN28" s="318"/>
      <c r="BO28" s="318"/>
      <c r="BP28" s="318"/>
      <c r="BQ28" s="318"/>
      <c r="BR28" s="318"/>
      <c r="BS28" s="318"/>
      <c r="BT28" s="318"/>
      <c r="BU28" s="318"/>
      <c r="BV28" s="318"/>
      <c r="BW28" s="318"/>
      <c r="BX28" s="318"/>
      <c r="BY28" s="318"/>
      <c r="BZ28" s="318"/>
      <c r="CA28" s="318"/>
      <c r="CB28" s="318"/>
      <c r="CC28" s="318"/>
      <c r="CD28" s="318"/>
      <c r="CE28" s="318"/>
      <c r="CF28" s="318"/>
      <c r="CG28" s="318"/>
      <c r="CH28" s="318"/>
      <c r="CI28" s="318"/>
      <c r="CJ28" s="318"/>
      <c r="CK28" s="318"/>
      <c r="CL28" s="318"/>
      <c r="CM28" s="318"/>
      <c r="CN28" s="318"/>
      <c r="CO28" s="318"/>
      <c r="CP28" s="318"/>
      <c r="CQ28" s="318"/>
      <c r="CR28" s="318"/>
      <c r="CS28" s="318"/>
      <c r="CT28" s="318"/>
      <c r="CU28" s="318"/>
      <c r="CV28" s="318"/>
      <c r="CW28" s="318"/>
      <c r="CX28" s="318"/>
      <c r="CY28" s="318"/>
      <c r="CZ28" s="318"/>
      <c r="DA28" s="318"/>
      <c r="DB28" s="318"/>
      <c r="DC28" s="318"/>
      <c r="DD28" s="318"/>
      <c r="DE28" s="318"/>
      <c r="DF28" s="318"/>
      <c r="DG28" s="318"/>
      <c r="DH28" s="318"/>
      <c r="DI28" s="318"/>
      <c r="DJ28" s="318"/>
      <c r="DK28" s="318"/>
      <c r="DL28" s="318"/>
      <c r="DM28" s="318"/>
      <c r="DN28" s="318"/>
      <c r="DO28" s="318"/>
      <c r="DP28" s="318"/>
      <c r="DQ28" s="318"/>
      <c r="DR28" s="318"/>
      <c r="DS28" s="318"/>
      <c r="DT28" s="318"/>
      <c r="DU28" s="318"/>
      <c r="DV28" s="318"/>
      <c r="DW28" s="318"/>
      <c r="DX28" s="318"/>
      <c r="DY28" s="318"/>
      <c r="DZ28" s="318"/>
      <c r="EA28" s="318"/>
      <c r="EB28" s="318"/>
      <c r="EC28" s="318"/>
      <c r="ED28" s="318"/>
      <c r="EE28" s="318"/>
      <c r="EF28" s="318"/>
      <c r="EG28" s="318"/>
      <c r="EH28" s="318"/>
      <c r="EI28" s="318"/>
      <c r="EJ28" s="318"/>
      <c r="EK28" s="318"/>
      <c r="EL28" s="318"/>
      <c r="EM28" s="318"/>
      <c r="EN28" s="318"/>
      <c r="EO28" s="318"/>
      <c r="EP28" s="318"/>
      <c r="EQ28" s="318"/>
      <c r="ER28" s="318"/>
      <c r="ES28" s="318"/>
      <c r="ET28" s="318"/>
      <c r="EU28" s="318"/>
      <c r="EV28" s="318"/>
      <c r="EW28" s="318"/>
      <c r="EX28" s="318"/>
      <c r="EY28" s="318"/>
      <c r="EZ28" s="318"/>
      <c r="FA28" s="318"/>
      <c r="FB28" s="318"/>
      <c r="FC28" s="318"/>
      <c r="FD28" s="318"/>
      <c r="FE28" s="318"/>
      <c r="FF28" s="318"/>
      <c r="FG28" s="318"/>
      <c r="FH28" s="318"/>
      <c r="FI28" s="318"/>
      <c r="FJ28" s="318"/>
      <c r="FK28" s="318"/>
      <c r="FL28" s="318"/>
      <c r="FM28" s="318"/>
      <c r="FN28" s="318"/>
      <c r="FO28" s="318"/>
      <c r="FP28" s="318"/>
      <c r="FQ28" s="318"/>
      <c r="FR28" s="318"/>
      <c r="FS28" s="318"/>
      <c r="FT28" s="318"/>
      <c r="FU28" s="318"/>
      <c r="FV28" s="318"/>
      <c r="FW28" s="318"/>
      <c r="FX28" s="318"/>
      <c r="FY28" s="318"/>
      <c r="FZ28" s="318"/>
      <c r="GA28" s="318"/>
      <c r="GB28" s="318"/>
      <c r="GC28" s="318"/>
      <c r="GD28" s="318"/>
      <c r="GE28" s="318"/>
      <c r="GF28" s="318"/>
      <c r="GG28" s="318"/>
      <c r="GH28" s="318"/>
      <c r="GI28" s="318"/>
      <c r="GJ28" s="318"/>
      <c r="GK28" s="318"/>
      <c r="GL28" s="318"/>
      <c r="GM28" s="318"/>
      <c r="GN28" s="318"/>
      <c r="GO28" s="318"/>
      <c r="GP28" s="318"/>
      <c r="GQ28" s="318"/>
      <c r="GR28" s="318"/>
      <c r="GS28" s="318"/>
      <c r="GT28" s="318"/>
      <c r="GU28" s="318"/>
      <c r="GV28" s="318"/>
      <c r="GW28" s="318"/>
      <c r="GX28" s="318"/>
      <c r="GY28" s="318"/>
      <c r="GZ28" s="318"/>
      <c r="HA28" s="318"/>
      <c r="HB28" s="318"/>
      <c r="HC28" s="318"/>
      <c r="HD28" s="318"/>
      <c r="HE28" s="318"/>
      <c r="HF28" s="318"/>
      <c r="HG28" s="318"/>
      <c r="HH28" s="318"/>
      <c r="HI28" s="318"/>
      <c r="HJ28" s="318"/>
      <c r="HK28" s="318"/>
      <c r="HL28" s="318"/>
      <c r="HM28" s="318"/>
      <c r="HN28" s="318"/>
      <c r="HO28" s="318"/>
      <c r="HP28" s="318"/>
      <c r="HQ28" s="318"/>
      <c r="HR28" s="318"/>
      <c r="HS28" s="318"/>
      <c r="HT28" s="318"/>
      <c r="HU28" s="318"/>
      <c r="HV28" s="318"/>
      <c r="HW28" s="318"/>
      <c r="HX28" s="318"/>
      <c r="HY28" s="318"/>
      <c r="HZ28" s="318"/>
      <c r="IA28" s="318"/>
      <c r="IB28" s="318"/>
      <c r="IC28" s="318"/>
      <c r="ID28" s="318"/>
      <c r="IE28" s="318"/>
      <c r="IF28" s="318"/>
      <c r="IG28" s="318"/>
      <c r="IH28" s="318"/>
      <c r="II28" s="318"/>
      <c r="IJ28" s="318"/>
      <c r="IK28" s="318"/>
      <c r="IL28" s="318"/>
      <c r="IM28" s="318"/>
      <c r="IN28" s="318"/>
      <c r="IO28" s="318"/>
      <c r="IP28" s="318"/>
    </row>
    <row r="29" spans="1:256" s="54" customFormat="1" x14ac:dyDescent="0.2">
      <c r="A29" s="315" t="s">
        <v>519</v>
      </c>
      <c r="B29" s="350" t="s">
        <v>520</v>
      </c>
      <c r="C29" s="351"/>
      <c r="D29" s="351"/>
      <c r="E29" s="351"/>
      <c r="F29" s="351"/>
      <c r="G29" s="351"/>
      <c r="H29" s="351"/>
      <c r="I29" s="315" t="s">
        <v>29</v>
      </c>
      <c r="J29" s="316" t="s">
        <v>518</v>
      </c>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8"/>
      <c r="AJ29" s="318"/>
      <c r="AK29" s="318"/>
      <c r="AL29" s="318"/>
      <c r="AM29" s="318"/>
      <c r="AN29" s="318"/>
      <c r="AO29" s="318"/>
      <c r="AP29" s="318"/>
      <c r="AQ29" s="318"/>
      <c r="AR29" s="318"/>
      <c r="AS29" s="318"/>
      <c r="AT29" s="318"/>
      <c r="AU29" s="318"/>
      <c r="AV29" s="318"/>
      <c r="AW29" s="318"/>
      <c r="AX29" s="318"/>
      <c r="AY29" s="318"/>
      <c r="AZ29" s="318"/>
      <c r="BA29" s="318"/>
      <c r="BB29" s="318"/>
      <c r="BC29" s="318"/>
      <c r="BD29" s="318"/>
      <c r="BE29" s="318"/>
      <c r="BF29" s="318"/>
      <c r="BG29" s="318"/>
      <c r="BH29" s="318"/>
      <c r="BI29" s="318"/>
      <c r="BJ29" s="318"/>
      <c r="BK29" s="318"/>
      <c r="BL29" s="318"/>
      <c r="BM29" s="318"/>
      <c r="BN29" s="318"/>
      <c r="BO29" s="318"/>
      <c r="BP29" s="318"/>
      <c r="BQ29" s="318"/>
      <c r="BR29" s="318"/>
      <c r="BS29" s="318"/>
      <c r="BT29" s="318"/>
      <c r="BU29" s="318"/>
      <c r="BV29" s="318"/>
      <c r="BW29" s="318"/>
      <c r="BX29" s="318"/>
      <c r="BY29" s="318"/>
      <c r="BZ29" s="318"/>
      <c r="CA29" s="318"/>
      <c r="CB29" s="318"/>
      <c r="CC29" s="318"/>
      <c r="CD29" s="318"/>
      <c r="CE29" s="318"/>
      <c r="CF29" s="318"/>
      <c r="CG29" s="318"/>
      <c r="CH29" s="318"/>
      <c r="CI29" s="318"/>
      <c r="CJ29" s="318"/>
      <c r="CK29" s="318"/>
      <c r="CL29" s="318"/>
      <c r="CM29" s="318"/>
      <c r="CN29" s="318"/>
      <c r="CO29" s="318"/>
      <c r="CP29" s="318"/>
      <c r="CQ29" s="318"/>
      <c r="CR29" s="318"/>
      <c r="CS29" s="318"/>
      <c r="CT29" s="318"/>
      <c r="CU29" s="318"/>
      <c r="CV29" s="318"/>
      <c r="CW29" s="318"/>
      <c r="CX29" s="318"/>
      <c r="CY29" s="318"/>
      <c r="CZ29" s="318"/>
      <c r="DA29" s="318"/>
      <c r="DB29" s="318"/>
      <c r="DC29" s="318"/>
      <c r="DD29" s="318"/>
      <c r="DE29" s="318"/>
      <c r="DF29" s="318"/>
      <c r="DG29" s="318"/>
      <c r="DH29" s="318"/>
      <c r="DI29" s="318"/>
      <c r="DJ29" s="318"/>
      <c r="DK29" s="318"/>
      <c r="DL29" s="318"/>
      <c r="DM29" s="318"/>
      <c r="DN29" s="318"/>
      <c r="DO29" s="318"/>
      <c r="DP29" s="318"/>
      <c r="DQ29" s="318"/>
      <c r="DR29" s="318"/>
      <c r="DS29" s="318"/>
      <c r="DT29" s="318"/>
      <c r="DU29" s="318"/>
      <c r="DV29" s="318"/>
      <c r="DW29" s="318"/>
      <c r="DX29" s="318"/>
      <c r="DY29" s="318"/>
      <c r="DZ29" s="318"/>
      <c r="EA29" s="318"/>
      <c r="EB29" s="318"/>
      <c r="EC29" s="318"/>
      <c r="ED29" s="318"/>
      <c r="EE29" s="318"/>
      <c r="EF29" s="318"/>
      <c r="EG29" s="318"/>
      <c r="EH29" s="318"/>
      <c r="EI29" s="318"/>
      <c r="EJ29" s="318"/>
      <c r="EK29" s="318"/>
      <c r="EL29" s="318"/>
      <c r="EM29" s="318"/>
      <c r="EN29" s="318"/>
      <c r="EO29" s="318"/>
      <c r="EP29" s="318"/>
      <c r="EQ29" s="318"/>
      <c r="ER29" s="318"/>
      <c r="ES29" s="318"/>
      <c r="ET29" s="318"/>
      <c r="EU29" s="318"/>
      <c r="EV29" s="318"/>
      <c r="EW29" s="318"/>
      <c r="EX29" s="318"/>
      <c r="EY29" s="318"/>
      <c r="EZ29" s="318"/>
      <c r="FA29" s="318"/>
      <c r="FB29" s="318"/>
      <c r="FC29" s="318"/>
      <c r="FD29" s="318"/>
      <c r="FE29" s="318"/>
      <c r="FF29" s="318"/>
      <c r="FG29" s="318"/>
      <c r="FH29" s="318"/>
      <c r="FI29" s="318"/>
      <c r="FJ29" s="318"/>
      <c r="FK29" s="318"/>
      <c r="FL29" s="318"/>
      <c r="FM29" s="318"/>
      <c r="FN29" s="318"/>
      <c r="FO29" s="318"/>
      <c r="FP29" s="318"/>
      <c r="FQ29" s="318"/>
      <c r="FR29" s="318"/>
      <c r="FS29" s="318"/>
      <c r="FT29" s="318"/>
      <c r="FU29" s="318"/>
      <c r="FV29" s="318"/>
      <c r="FW29" s="318"/>
      <c r="FX29" s="318"/>
      <c r="FY29" s="318"/>
      <c r="FZ29" s="318"/>
      <c r="GA29" s="318"/>
      <c r="GB29" s="318"/>
      <c r="GC29" s="318"/>
      <c r="GD29" s="318"/>
      <c r="GE29" s="318"/>
      <c r="GF29" s="318"/>
      <c r="GG29" s="318"/>
      <c r="GH29" s="318"/>
      <c r="GI29" s="318"/>
      <c r="GJ29" s="318"/>
      <c r="GK29" s="318"/>
      <c r="GL29" s="318"/>
      <c r="GM29" s="318"/>
      <c r="GN29" s="318"/>
      <c r="GO29" s="318"/>
      <c r="GP29" s="318"/>
      <c r="GQ29" s="318"/>
      <c r="GR29" s="318"/>
      <c r="GS29" s="318"/>
      <c r="GT29" s="318"/>
      <c r="GU29" s="318"/>
      <c r="GV29" s="318"/>
      <c r="GW29" s="318"/>
      <c r="GX29" s="318"/>
      <c r="GY29" s="318"/>
      <c r="GZ29" s="318"/>
      <c r="HA29" s="318"/>
      <c r="HB29" s="318"/>
      <c r="HC29" s="318"/>
      <c r="HD29" s="318"/>
      <c r="HE29" s="318"/>
      <c r="HF29" s="318"/>
      <c r="HG29" s="318"/>
      <c r="HH29" s="318"/>
      <c r="HI29" s="318"/>
      <c r="HJ29" s="318"/>
      <c r="HK29" s="318"/>
      <c r="HL29" s="318"/>
      <c r="HM29" s="318"/>
      <c r="HN29" s="318"/>
      <c r="HO29" s="318"/>
      <c r="HP29" s="318"/>
      <c r="HQ29" s="318"/>
      <c r="HR29" s="318"/>
      <c r="HS29" s="318"/>
      <c r="HT29" s="318"/>
      <c r="HU29" s="318"/>
      <c r="HV29" s="318"/>
      <c r="HW29" s="318"/>
      <c r="HX29" s="318"/>
      <c r="HY29" s="318"/>
      <c r="HZ29" s="318"/>
      <c r="IA29" s="318"/>
      <c r="IB29" s="318"/>
      <c r="IC29" s="318"/>
      <c r="ID29" s="318"/>
      <c r="IE29" s="318"/>
      <c r="IF29" s="318"/>
      <c r="IG29" s="318"/>
      <c r="IH29" s="318"/>
      <c r="II29" s="318"/>
      <c r="IJ29" s="318"/>
      <c r="IK29" s="318"/>
      <c r="IL29" s="318"/>
      <c r="IM29" s="318"/>
      <c r="IN29" s="318"/>
      <c r="IO29" s="318"/>
      <c r="IP29" s="318"/>
    </row>
    <row r="30" spans="1:256" s="54" customFormat="1" ht="45" x14ac:dyDescent="0.2">
      <c r="A30" s="315" t="s">
        <v>521</v>
      </c>
      <c r="B30" s="350" t="s">
        <v>522</v>
      </c>
      <c r="C30" s="351"/>
      <c r="D30" s="351"/>
      <c r="E30" s="351"/>
      <c r="F30" s="351"/>
      <c r="G30" s="351"/>
      <c r="H30" s="351"/>
      <c r="I30" s="315" t="s">
        <v>29</v>
      </c>
      <c r="J30" s="316" t="s">
        <v>518</v>
      </c>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8"/>
      <c r="AJ30" s="318"/>
      <c r="AK30" s="318"/>
      <c r="AL30" s="318"/>
      <c r="AM30" s="318"/>
      <c r="AN30" s="318"/>
      <c r="AO30" s="318"/>
      <c r="AP30" s="318"/>
      <c r="AQ30" s="318"/>
      <c r="AR30" s="318"/>
      <c r="AS30" s="318"/>
      <c r="AT30" s="318"/>
      <c r="AU30" s="318"/>
      <c r="AV30" s="318"/>
      <c r="AW30" s="318"/>
      <c r="AX30" s="318"/>
      <c r="AY30" s="318"/>
      <c r="AZ30" s="318"/>
      <c r="BA30" s="318"/>
      <c r="BB30" s="318"/>
      <c r="BC30" s="318"/>
      <c r="BD30" s="318"/>
      <c r="BE30" s="318"/>
      <c r="BF30" s="318"/>
      <c r="BG30" s="318"/>
      <c r="BH30" s="318"/>
      <c r="BI30" s="318"/>
      <c r="BJ30" s="318"/>
      <c r="BK30" s="318"/>
      <c r="BL30" s="318"/>
      <c r="BM30" s="318"/>
      <c r="BN30" s="318"/>
      <c r="BO30" s="318"/>
      <c r="BP30" s="318"/>
      <c r="BQ30" s="318"/>
      <c r="BR30" s="318"/>
      <c r="BS30" s="318"/>
      <c r="BT30" s="318"/>
      <c r="BU30" s="318"/>
      <c r="BV30" s="318"/>
      <c r="BW30" s="318"/>
      <c r="BX30" s="318"/>
      <c r="BY30" s="318"/>
      <c r="BZ30" s="318"/>
      <c r="CA30" s="318"/>
      <c r="CB30" s="318"/>
      <c r="CC30" s="318"/>
      <c r="CD30" s="318"/>
      <c r="CE30" s="318"/>
      <c r="CF30" s="318"/>
      <c r="CG30" s="318"/>
      <c r="CH30" s="318"/>
      <c r="CI30" s="318"/>
      <c r="CJ30" s="318"/>
      <c r="CK30" s="318"/>
      <c r="CL30" s="318"/>
      <c r="CM30" s="318"/>
      <c r="CN30" s="318"/>
      <c r="CO30" s="318"/>
      <c r="CP30" s="318"/>
      <c r="CQ30" s="318"/>
      <c r="CR30" s="318"/>
      <c r="CS30" s="318"/>
      <c r="CT30" s="318"/>
      <c r="CU30" s="318"/>
      <c r="CV30" s="318"/>
      <c r="CW30" s="318"/>
      <c r="CX30" s="318"/>
      <c r="CY30" s="318"/>
      <c r="CZ30" s="318"/>
      <c r="DA30" s="318"/>
      <c r="DB30" s="318"/>
      <c r="DC30" s="318"/>
      <c r="DD30" s="318"/>
      <c r="DE30" s="318"/>
      <c r="DF30" s="318"/>
      <c r="DG30" s="318"/>
      <c r="DH30" s="318"/>
      <c r="DI30" s="318"/>
      <c r="DJ30" s="318"/>
      <c r="DK30" s="318"/>
      <c r="DL30" s="318"/>
      <c r="DM30" s="318"/>
      <c r="DN30" s="318"/>
      <c r="DO30" s="318"/>
      <c r="DP30" s="318"/>
      <c r="DQ30" s="318"/>
      <c r="DR30" s="318"/>
      <c r="DS30" s="318"/>
      <c r="DT30" s="318"/>
      <c r="DU30" s="318"/>
      <c r="DV30" s="318"/>
      <c r="DW30" s="318"/>
      <c r="DX30" s="318"/>
      <c r="DY30" s="318"/>
      <c r="DZ30" s="318"/>
      <c r="EA30" s="318"/>
      <c r="EB30" s="318"/>
      <c r="EC30" s="318"/>
      <c r="ED30" s="318"/>
      <c r="EE30" s="318"/>
      <c r="EF30" s="318"/>
      <c r="EG30" s="318"/>
      <c r="EH30" s="318"/>
      <c r="EI30" s="318"/>
      <c r="EJ30" s="318"/>
      <c r="EK30" s="318"/>
      <c r="EL30" s="318"/>
      <c r="EM30" s="318"/>
      <c r="EN30" s="318"/>
      <c r="EO30" s="318"/>
      <c r="EP30" s="318"/>
      <c r="EQ30" s="318"/>
      <c r="ER30" s="318"/>
      <c r="ES30" s="318"/>
      <c r="ET30" s="318"/>
      <c r="EU30" s="318"/>
      <c r="EV30" s="318"/>
      <c r="EW30" s="318"/>
      <c r="EX30" s="318"/>
      <c r="EY30" s="318"/>
      <c r="EZ30" s="318"/>
      <c r="FA30" s="318"/>
      <c r="FB30" s="318"/>
      <c r="FC30" s="318"/>
      <c r="FD30" s="318"/>
      <c r="FE30" s="318"/>
      <c r="FF30" s="318"/>
      <c r="FG30" s="318"/>
      <c r="FH30" s="318"/>
      <c r="FI30" s="318"/>
      <c r="FJ30" s="318"/>
      <c r="FK30" s="318"/>
      <c r="FL30" s="318"/>
      <c r="FM30" s="318"/>
      <c r="FN30" s="318"/>
      <c r="FO30" s="318"/>
      <c r="FP30" s="318"/>
      <c r="FQ30" s="318"/>
      <c r="FR30" s="318"/>
      <c r="FS30" s="318"/>
      <c r="FT30" s="318"/>
      <c r="FU30" s="318"/>
      <c r="FV30" s="318"/>
      <c r="FW30" s="318"/>
      <c r="FX30" s="318"/>
      <c r="FY30" s="318"/>
      <c r="FZ30" s="318"/>
      <c r="GA30" s="318"/>
      <c r="GB30" s="318"/>
      <c r="GC30" s="318"/>
      <c r="GD30" s="318"/>
      <c r="GE30" s="318"/>
      <c r="GF30" s="318"/>
      <c r="GG30" s="318"/>
      <c r="GH30" s="318"/>
      <c r="GI30" s="318"/>
      <c r="GJ30" s="318"/>
      <c r="GK30" s="318"/>
      <c r="GL30" s="318"/>
      <c r="GM30" s="318"/>
      <c r="GN30" s="318"/>
      <c r="GO30" s="318"/>
      <c r="GP30" s="318"/>
      <c r="GQ30" s="318"/>
      <c r="GR30" s="318"/>
      <c r="GS30" s="318"/>
      <c r="GT30" s="318"/>
      <c r="GU30" s="318"/>
      <c r="GV30" s="318"/>
      <c r="GW30" s="318"/>
      <c r="GX30" s="318"/>
      <c r="GY30" s="318"/>
      <c r="GZ30" s="318"/>
      <c r="HA30" s="318"/>
      <c r="HB30" s="318"/>
      <c r="HC30" s="318"/>
      <c r="HD30" s="318"/>
      <c r="HE30" s="318"/>
      <c r="HF30" s="318"/>
      <c r="HG30" s="318"/>
      <c r="HH30" s="318"/>
      <c r="HI30" s="318"/>
      <c r="HJ30" s="318"/>
      <c r="HK30" s="318"/>
      <c r="HL30" s="318"/>
      <c r="HM30" s="318"/>
      <c r="HN30" s="318"/>
      <c r="HO30" s="318"/>
      <c r="HP30" s="318"/>
      <c r="HQ30" s="318"/>
      <c r="HR30" s="318"/>
      <c r="HS30" s="318"/>
      <c r="HT30" s="318"/>
      <c r="HU30" s="318"/>
      <c r="HV30" s="318"/>
      <c r="HW30" s="318"/>
      <c r="HX30" s="318"/>
      <c r="HY30" s="318"/>
      <c r="HZ30" s="318"/>
      <c r="IA30" s="318"/>
      <c r="IB30" s="318"/>
      <c r="IC30" s="318"/>
      <c r="ID30" s="318"/>
      <c r="IE30" s="318"/>
      <c r="IF30" s="318"/>
      <c r="IG30" s="318"/>
      <c r="IH30" s="318"/>
      <c r="II30" s="318"/>
      <c r="IJ30" s="318"/>
      <c r="IK30" s="318"/>
      <c r="IL30" s="318"/>
      <c r="IM30" s="318"/>
      <c r="IN30" s="318"/>
      <c r="IO30" s="318"/>
      <c r="IP30" s="318"/>
    </row>
    <row r="31" spans="1:256" s="54" customFormat="1" ht="45" x14ac:dyDescent="0.2">
      <c r="A31" s="315" t="s">
        <v>523</v>
      </c>
      <c r="B31" s="350" t="s">
        <v>524</v>
      </c>
      <c r="C31" s="351"/>
      <c r="D31" s="351"/>
      <c r="E31" s="351"/>
      <c r="F31" s="351"/>
      <c r="G31" s="351"/>
      <c r="H31" s="351"/>
      <c r="I31" s="315" t="s">
        <v>262</v>
      </c>
      <c r="J31" s="316" t="s">
        <v>518</v>
      </c>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8"/>
      <c r="AJ31" s="318"/>
      <c r="AK31" s="318"/>
      <c r="AL31" s="318"/>
      <c r="AM31" s="318"/>
      <c r="AN31" s="318"/>
      <c r="AO31" s="318"/>
      <c r="AP31" s="318"/>
      <c r="AQ31" s="318"/>
      <c r="AR31" s="318"/>
      <c r="AS31" s="318"/>
      <c r="AT31" s="318"/>
      <c r="AU31" s="318"/>
      <c r="AV31" s="318"/>
      <c r="AW31" s="318"/>
      <c r="AX31" s="318"/>
      <c r="AY31" s="318"/>
      <c r="AZ31" s="318"/>
      <c r="BA31" s="318"/>
      <c r="BB31" s="318"/>
      <c r="BC31" s="318"/>
      <c r="BD31" s="318"/>
      <c r="BE31" s="318"/>
      <c r="BF31" s="318"/>
      <c r="BG31" s="318"/>
      <c r="BH31" s="318"/>
      <c r="BI31" s="318"/>
      <c r="BJ31" s="318"/>
      <c r="BK31" s="318"/>
      <c r="BL31" s="318"/>
      <c r="BM31" s="318"/>
      <c r="BN31" s="318"/>
      <c r="BO31" s="318"/>
      <c r="BP31" s="318"/>
      <c r="BQ31" s="318"/>
      <c r="BR31" s="318"/>
      <c r="BS31" s="318"/>
      <c r="BT31" s="318"/>
      <c r="BU31" s="318"/>
      <c r="BV31" s="318"/>
      <c r="BW31" s="318"/>
      <c r="BX31" s="318"/>
      <c r="BY31" s="318"/>
      <c r="BZ31" s="318"/>
      <c r="CA31" s="318"/>
      <c r="CB31" s="318"/>
      <c r="CC31" s="318"/>
      <c r="CD31" s="318"/>
      <c r="CE31" s="318"/>
      <c r="CF31" s="318"/>
      <c r="CG31" s="318"/>
      <c r="CH31" s="318"/>
      <c r="CI31" s="318"/>
      <c r="CJ31" s="318"/>
      <c r="CK31" s="318"/>
      <c r="CL31" s="318"/>
      <c r="CM31" s="318"/>
      <c r="CN31" s="318"/>
      <c r="CO31" s="318"/>
      <c r="CP31" s="318"/>
      <c r="CQ31" s="318"/>
      <c r="CR31" s="318"/>
      <c r="CS31" s="318"/>
      <c r="CT31" s="318"/>
      <c r="CU31" s="318"/>
      <c r="CV31" s="318"/>
      <c r="CW31" s="318"/>
      <c r="CX31" s="318"/>
      <c r="CY31" s="318"/>
      <c r="CZ31" s="318"/>
      <c r="DA31" s="318"/>
      <c r="DB31" s="318"/>
      <c r="DC31" s="318"/>
      <c r="DD31" s="318"/>
      <c r="DE31" s="318"/>
      <c r="DF31" s="318"/>
      <c r="DG31" s="318"/>
      <c r="DH31" s="318"/>
      <c r="DI31" s="318"/>
      <c r="DJ31" s="318"/>
      <c r="DK31" s="318"/>
      <c r="DL31" s="318"/>
      <c r="DM31" s="318"/>
      <c r="DN31" s="318"/>
      <c r="DO31" s="318"/>
      <c r="DP31" s="318"/>
      <c r="DQ31" s="318"/>
      <c r="DR31" s="318"/>
      <c r="DS31" s="318"/>
      <c r="DT31" s="318"/>
      <c r="DU31" s="318"/>
      <c r="DV31" s="318"/>
      <c r="DW31" s="318"/>
      <c r="DX31" s="318"/>
      <c r="DY31" s="318"/>
      <c r="DZ31" s="318"/>
      <c r="EA31" s="318"/>
      <c r="EB31" s="318"/>
      <c r="EC31" s="318"/>
      <c r="ED31" s="318"/>
      <c r="EE31" s="318"/>
      <c r="EF31" s="318"/>
      <c r="EG31" s="318"/>
      <c r="EH31" s="318"/>
      <c r="EI31" s="318"/>
      <c r="EJ31" s="318"/>
      <c r="EK31" s="318"/>
      <c r="EL31" s="318"/>
      <c r="EM31" s="318"/>
      <c r="EN31" s="318"/>
      <c r="EO31" s="318"/>
      <c r="EP31" s="318"/>
      <c r="EQ31" s="318"/>
      <c r="ER31" s="318"/>
      <c r="ES31" s="318"/>
      <c r="ET31" s="318"/>
      <c r="EU31" s="318"/>
      <c r="EV31" s="318"/>
      <c r="EW31" s="318"/>
      <c r="EX31" s="318"/>
      <c r="EY31" s="318"/>
      <c r="EZ31" s="318"/>
      <c r="FA31" s="318"/>
      <c r="FB31" s="318"/>
      <c r="FC31" s="318"/>
      <c r="FD31" s="318"/>
      <c r="FE31" s="318"/>
      <c r="FF31" s="318"/>
      <c r="FG31" s="318"/>
      <c r="FH31" s="318"/>
      <c r="FI31" s="318"/>
      <c r="FJ31" s="318"/>
      <c r="FK31" s="318"/>
      <c r="FL31" s="318"/>
      <c r="FM31" s="318"/>
      <c r="FN31" s="318"/>
      <c r="FO31" s="318"/>
      <c r="FP31" s="318"/>
      <c r="FQ31" s="318"/>
      <c r="FR31" s="318"/>
      <c r="FS31" s="318"/>
      <c r="FT31" s="318"/>
      <c r="FU31" s="318"/>
      <c r="FV31" s="318"/>
      <c r="FW31" s="318"/>
      <c r="FX31" s="318"/>
      <c r="FY31" s="318"/>
      <c r="FZ31" s="318"/>
      <c r="GA31" s="318"/>
      <c r="GB31" s="318"/>
      <c r="GC31" s="318"/>
      <c r="GD31" s="318"/>
      <c r="GE31" s="318"/>
      <c r="GF31" s="318"/>
      <c r="GG31" s="318"/>
      <c r="GH31" s="318"/>
      <c r="GI31" s="318"/>
      <c r="GJ31" s="318"/>
      <c r="GK31" s="318"/>
      <c r="GL31" s="318"/>
      <c r="GM31" s="318"/>
      <c r="GN31" s="318"/>
      <c r="GO31" s="318"/>
      <c r="GP31" s="318"/>
      <c r="GQ31" s="318"/>
      <c r="GR31" s="318"/>
      <c r="GS31" s="318"/>
      <c r="GT31" s="318"/>
      <c r="GU31" s="318"/>
      <c r="GV31" s="318"/>
      <c r="GW31" s="318"/>
      <c r="GX31" s="318"/>
      <c r="GY31" s="318"/>
      <c r="GZ31" s="318"/>
      <c r="HA31" s="318"/>
      <c r="HB31" s="318"/>
      <c r="HC31" s="318"/>
      <c r="HD31" s="318"/>
      <c r="HE31" s="318"/>
      <c r="HF31" s="318"/>
      <c r="HG31" s="318"/>
      <c r="HH31" s="318"/>
      <c r="HI31" s="318"/>
      <c r="HJ31" s="318"/>
      <c r="HK31" s="318"/>
      <c r="HL31" s="318"/>
      <c r="HM31" s="318"/>
      <c r="HN31" s="318"/>
      <c r="HO31" s="318"/>
      <c r="HP31" s="318"/>
      <c r="HQ31" s="318"/>
      <c r="HR31" s="318"/>
      <c r="HS31" s="318"/>
      <c r="HT31" s="318"/>
      <c r="HU31" s="318"/>
      <c r="HV31" s="318"/>
      <c r="HW31" s="318"/>
      <c r="HX31" s="318"/>
      <c r="HY31" s="318"/>
      <c r="HZ31" s="318"/>
      <c r="IA31" s="318"/>
      <c r="IB31" s="318"/>
      <c r="IC31" s="318"/>
      <c r="ID31" s="318"/>
      <c r="IE31" s="318"/>
      <c r="IF31" s="318"/>
      <c r="IG31" s="318"/>
      <c r="IH31" s="318"/>
      <c r="II31" s="318"/>
      <c r="IJ31" s="318"/>
      <c r="IK31" s="318"/>
      <c r="IL31" s="318"/>
      <c r="IM31" s="318"/>
      <c r="IN31" s="318"/>
      <c r="IO31" s="318"/>
      <c r="IP31" s="318"/>
    </row>
    <row r="32" spans="1:256" s="54" customFormat="1" ht="22.5" x14ac:dyDescent="0.2">
      <c r="A32" s="315" t="s">
        <v>525</v>
      </c>
      <c r="B32" s="350" t="s">
        <v>526</v>
      </c>
      <c r="C32" s="351"/>
      <c r="D32" s="351"/>
      <c r="E32" s="351"/>
      <c r="F32" s="351"/>
      <c r="G32" s="351"/>
      <c r="H32" s="351"/>
      <c r="I32" s="315" t="s">
        <v>30</v>
      </c>
      <c r="J32" s="316" t="s">
        <v>518</v>
      </c>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8"/>
      <c r="AJ32" s="318"/>
      <c r="AK32" s="318"/>
      <c r="AL32" s="318"/>
      <c r="AM32" s="318"/>
      <c r="AN32" s="318"/>
      <c r="AO32" s="318"/>
      <c r="AP32" s="318"/>
      <c r="AQ32" s="318"/>
      <c r="AR32" s="318"/>
      <c r="AS32" s="318"/>
      <c r="AT32" s="318"/>
      <c r="AU32" s="318"/>
      <c r="AV32" s="318"/>
      <c r="AW32" s="318"/>
      <c r="AX32" s="318"/>
      <c r="AY32" s="318"/>
      <c r="AZ32" s="318"/>
      <c r="BA32" s="318"/>
      <c r="BB32" s="318"/>
      <c r="BC32" s="318"/>
      <c r="BD32" s="318"/>
      <c r="BE32" s="318"/>
      <c r="BF32" s="318"/>
      <c r="BG32" s="318"/>
      <c r="BH32" s="318"/>
      <c r="BI32" s="318"/>
      <c r="BJ32" s="318"/>
      <c r="BK32" s="318"/>
      <c r="BL32" s="318"/>
      <c r="BM32" s="318"/>
      <c r="BN32" s="318"/>
      <c r="BO32" s="318"/>
      <c r="BP32" s="318"/>
      <c r="BQ32" s="318"/>
      <c r="BR32" s="318"/>
      <c r="BS32" s="318"/>
      <c r="BT32" s="318"/>
      <c r="BU32" s="318"/>
      <c r="BV32" s="318"/>
      <c r="BW32" s="318"/>
      <c r="BX32" s="318"/>
      <c r="BY32" s="318"/>
      <c r="BZ32" s="318"/>
      <c r="CA32" s="318"/>
      <c r="CB32" s="318"/>
      <c r="CC32" s="318"/>
      <c r="CD32" s="318"/>
      <c r="CE32" s="318"/>
      <c r="CF32" s="318"/>
      <c r="CG32" s="318"/>
      <c r="CH32" s="318"/>
      <c r="CI32" s="318"/>
      <c r="CJ32" s="318"/>
      <c r="CK32" s="318"/>
      <c r="CL32" s="318"/>
      <c r="CM32" s="318"/>
      <c r="CN32" s="318"/>
      <c r="CO32" s="318"/>
      <c r="CP32" s="318"/>
      <c r="CQ32" s="318"/>
      <c r="CR32" s="318"/>
      <c r="CS32" s="318"/>
      <c r="CT32" s="318"/>
      <c r="CU32" s="318"/>
      <c r="CV32" s="318"/>
      <c r="CW32" s="318"/>
      <c r="CX32" s="318"/>
      <c r="CY32" s="318"/>
      <c r="CZ32" s="318"/>
      <c r="DA32" s="318"/>
      <c r="DB32" s="318"/>
      <c r="DC32" s="318"/>
      <c r="DD32" s="318"/>
      <c r="DE32" s="318"/>
      <c r="DF32" s="318"/>
      <c r="DG32" s="318"/>
      <c r="DH32" s="318"/>
      <c r="DI32" s="318"/>
      <c r="DJ32" s="318"/>
      <c r="DK32" s="318"/>
      <c r="DL32" s="318"/>
      <c r="DM32" s="318"/>
      <c r="DN32" s="318"/>
      <c r="DO32" s="318"/>
      <c r="DP32" s="318"/>
      <c r="DQ32" s="318"/>
      <c r="DR32" s="318"/>
      <c r="DS32" s="318"/>
      <c r="DT32" s="318"/>
      <c r="DU32" s="318"/>
      <c r="DV32" s="318"/>
      <c r="DW32" s="318"/>
      <c r="DX32" s="318"/>
      <c r="DY32" s="318"/>
      <c r="DZ32" s="318"/>
      <c r="EA32" s="318"/>
      <c r="EB32" s="318"/>
      <c r="EC32" s="318"/>
      <c r="ED32" s="318"/>
      <c r="EE32" s="318"/>
      <c r="EF32" s="318"/>
      <c r="EG32" s="318"/>
      <c r="EH32" s="318"/>
      <c r="EI32" s="318"/>
      <c r="EJ32" s="318"/>
      <c r="EK32" s="318"/>
      <c r="EL32" s="318"/>
      <c r="EM32" s="318"/>
      <c r="EN32" s="318"/>
      <c r="EO32" s="318"/>
      <c r="EP32" s="318"/>
      <c r="EQ32" s="318"/>
      <c r="ER32" s="318"/>
      <c r="ES32" s="318"/>
      <c r="ET32" s="318"/>
      <c r="EU32" s="318"/>
      <c r="EV32" s="318"/>
      <c r="EW32" s="318"/>
      <c r="EX32" s="318"/>
      <c r="EY32" s="318"/>
      <c r="EZ32" s="318"/>
      <c r="FA32" s="318"/>
      <c r="FB32" s="318"/>
      <c r="FC32" s="318"/>
      <c r="FD32" s="318"/>
      <c r="FE32" s="318"/>
      <c r="FF32" s="318"/>
      <c r="FG32" s="318"/>
      <c r="FH32" s="318"/>
      <c r="FI32" s="318"/>
      <c r="FJ32" s="318"/>
      <c r="FK32" s="318"/>
      <c r="FL32" s="318"/>
      <c r="FM32" s="318"/>
      <c r="FN32" s="318"/>
      <c r="FO32" s="318"/>
      <c r="FP32" s="318"/>
      <c r="FQ32" s="318"/>
      <c r="FR32" s="318"/>
      <c r="FS32" s="318"/>
      <c r="FT32" s="318"/>
      <c r="FU32" s="318"/>
      <c r="FV32" s="318"/>
      <c r="FW32" s="318"/>
      <c r="FX32" s="318"/>
      <c r="FY32" s="318"/>
      <c r="FZ32" s="318"/>
      <c r="GA32" s="318"/>
      <c r="GB32" s="318"/>
      <c r="GC32" s="318"/>
      <c r="GD32" s="318"/>
      <c r="GE32" s="318"/>
      <c r="GF32" s="318"/>
      <c r="GG32" s="318"/>
      <c r="GH32" s="318"/>
      <c r="GI32" s="318"/>
      <c r="GJ32" s="318"/>
      <c r="GK32" s="318"/>
      <c r="GL32" s="318"/>
      <c r="GM32" s="318"/>
      <c r="GN32" s="318"/>
      <c r="GO32" s="318"/>
      <c r="GP32" s="318"/>
      <c r="GQ32" s="318"/>
      <c r="GR32" s="318"/>
      <c r="GS32" s="318"/>
      <c r="GT32" s="318"/>
      <c r="GU32" s="318"/>
      <c r="GV32" s="318"/>
      <c r="GW32" s="318"/>
      <c r="GX32" s="318"/>
      <c r="GY32" s="318"/>
      <c r="GZ32" s="318"/>
      <c r="HA32" s="318"/>
      <c r="HB32" s="318"/>
      <c r="HC32" s="318"/>
      <c r="HD32" s="318"/>
      <c r="HE32" s="318"/>
      <c r="HF32" s="318"/>
      <c r="HG32" s="318"/>
      <c r="HH32" s="318"/>
      <c r="HI32" s="318"/>
      <c r="HJ32" s="318"/>
      <c r="HK32" s="318"/>
      <c r="HL32" s="318"/>
      <c r="HM32" s="318"/>
      <c r="HN32" s="318"/>
      <c r="HO32" s="318"/>
      <c r="HP32" s="318"/>
      <c r="HQ32" s="318"/>
      <c r="HR32" s="318"/>
      <c r="HS32" s="318"/>
      <c r="HT32" s="318"/>
      <c r="HU32" s="318"/>
      <c r="HV32" s="318"/>
      <c r="HW32" s="318"/>
      <c r="HX32" s="318"/>
      <c r="HY32" s="318"/>
      <c r="HZ32" s="318"/>
      <c r="IA32" s="318"/>
      <c r="IB32" s="318"/>
      <c r="IC32" s="318"/>
      <c r="ID32" s="318"/>
      <c r="IE32" s="318"/>
      <c r="IF32" s="318"/>
      <c r="IG32" s="318"/>
      <c r="IH32" s="318"/>
      <c r="II32" s="318"/>
      <c r="IJ32" s="318"/>
      <c r="IK32" s="318"/>
      <c r="IL32" s="318"/>
      <c r="IM32" s="318"/>
      <c r="IN32" s="318"/>
      <c r="IO32" s="318"/>
      <c r="IP32" s="318"/>
    </row>
    <row r="33" spans="1:250" s="54" customFormat="1" ht="22.5" x14ac:dyDescent="0.2">
      <c r="A33" s="315" t="s">
        <v>527</v>
      </c>
      <c r="B33" s="350" t="s">
        <v>528</v>
      </c>
      <c r="C33" s="351"/>
      <c r="D33" s="351"/>
      <c r="E33" s="351"/>
      <c r="F33" s="351"/>
      <c r="G33" s="351"/>
      <c r="H33" s="351"/>
      <c r="I33" s="315" t="s">
        <v>30</v>
      </c>
      <c r="J33" s="316" t="s">
        <v>518</v>
      </c>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8"/>
      <c r="AJ33" s="318"/>
      <c r="AK33" s="318"/>
      <c r="AL33" s="318"/>
      <c r="AM33" s="318"/>
      <c r="AN33" s="318"/>
      <c r="AO33" s="318"/>
      <c r="AP33" s="318"/>
      <c r="AQ33" s="318"/>
      <c r="AR33" s="318"/>
      <c r="AS33" s="318"/>
      <c r="AT33" s="318"/>
      <c r="AU33" s="318"/>
      <c r="AV33" s="318"/>
      <c r="AW33" s="318"/>
      <c r="AX33" s="318"/>
      <c r="AY33" s="318"/>
      <c r="AZ33" s="318"/>
      <c r="BA33" s="318"/>
      <c r="BB33" s="318"/>
      <c r="BC33" s="318"/>
      <c r="BD33" s="318"/>
      <c r="BE33" s="318"/>
      <c r="BF33" s="318"/>
      <c r="BG33" s="318"/>
      <c r="BH33" s="318"/>
      <c r="BI33" s="318"/>
      <c r="BJ33" s="318"/>
      <c r="BK33" s="318"/>
      <c r="BL33" s="318"/>
      <c r="BM33" s="318"/>
      <c r="BN33" s="318"/>
      <c r="BO33" s="318"/>
      <c r="BP33" s="318"/>
      <c r="BQ33" s="318"/>
      <c r="BR33" s="318"/>
      <c r="BS33" s="318"/>
      <c r="BT33" s="318"/>
      <c r="BU33" s="318"/>
      <c r="BV33" s="318"/>
      <c r="BW33" s="318"/>
      <c r="BX33" s="318"/>
      <c r="BY33" s="318"/>
      <c r="BZ33" s="318"/>
      <c r="CA33" s="318"/>
      <c r="CB33" s="318"/>
      <c r="CC33" s="318"/>
      <c r="CD33" s="318"/>
      <c r="CE33" s="318"/>
      <c r="CF33" s="318"/>
      <c r="CG33" s="318"/>
      <c r="CH33" s="318"/>
      <c r="CI33" s="318"/>
      <c r="CJ33" s="318"/>
      <c r="CK33" s="318"/>
      <c r="CL33" s="318"/>
      <c r="CM33" s="318"/>
      <c r="CN33" s="318"/>
      <c r="CO33" s="318"/>
      <c r="CP33" s="318"/>
      <c r="CQ33" s="318"/>
      <c r="CR33" s="318"/>
      <c r="CS33" s="318"/>
      <c r="CT33" s="318"/>
      <c r="CU33" s="318"/>
      <c r="CV33" s="318"/>
      <c r="CW33" s="318"/>
      <c r="CX33" s="318"/>
      <c r="CY33" s="318"/>
      <c r="CZ33" s="318"/>
      <c r="DA33" s="318"/>
      <c r="DB33" s="318"/>
      <c r="DC33" s="318"/>
      <c r="DD33" s="318"/>
      <c r="DE33" s="318"/>
      <c r="DF33" s="318"/>
      <c r="DG33" s="318"/>
      <c r="DH33" s="318"/>
      <c r="DI33" s="318"/>
      <c r="DJ33" s="318"/>
      <c r="DK33" s="318"/>
      <c r="DL33" s="318"/>
      <c r="DM33" s="318"/>
      <c r="DN33" s="318"/>
      <c r="DO33" s="318"/>
      <c r="DP33" s="318"/>
      <c r="DQ33" s="318"/>
      <c r="DR33" s="318"/>
      <c r="DS33" s="318"/>
      <c r="DT33" s="318"/>
      <c r="DU33" s="318"/>
      <c r="DV33" s="318"/>
      <c r="DW33" s="318"/>
      <c r="DX33" s="318"/>
      <c r="DY33" s="318"/>
      <c r="DZ33" s="318"/>
      <c r="EA33" s="318"/>
      <c r="EB33" s="318"/>
      <c r="EC33" s="318"/>
      <c r="ED33" s="318"/>
      <c r="EE33" s="318"/>
      <c r="EF33" s="318"/>
      <c r="EG33" s="318"/>
      <c r="EH33" s="318"/>
      <c r="EI33" s="318"/>
      <c r="EJ33" s="318"/>
      <c r="EK33" s="318"/>
      <c r="EL33" s="318"/>
      <c r="EM33" s="318"/>
      <c r="EN33" s="318"/>
      <c r="EO33" s="318"/>
      <c r="EP33" s="318"/>
      <c r="EQ33" s="318"/>
      <c r="ER33" s="318"/>
      <c r="ES33" s="318"/>
      <c r="ET33" s="318"/>
      <c r="EU33" s="318"/>
      <c r="EV33" s="318"/>
      <c r="EW33" s="318"/>
      <c r="EX33" s="318"/>
      <c r="EY33" s="318"/>
      <c r="EZ33" s="318"/>
      <c r="FA33" s="318"/>
      <c r="FB33" s="318"/>
      <c r="FC33" s="318"/>
      <c r="FD33" s="318"/>
      <c r="FE33" s="318"/>
      <c r="FF33" s="318"/>
      <c r="FG33" s="318"/>
      <c r="FH33" s="318"/>
      <c r="FI33" s="318"/>
      <c r="FJ33" s="318"/>
      <c r="FK33" s="318"/>
      <c r="FL33" s="318"/>
      <c r="FM33" s="318"/>
      <c r="FN33" s="318"/>
      <c r="FO33" s="318"/>
      <c r="FP33" s="318"/>
      <c r="FQ33" s="318"/>
      <c r="FR33" s="318"/>
      <c r="FS33" s="318"/>
      <c r="FT33" s="318"/>
      <c r="FU33" s="318"/>
      <c r="FV33" s="318"/>
      <c r="FW33" s="318"/>
      <c r="FX33" s="318"/>
      <c r="FY33" s="318"/>
      <c r="FZ33" s="318"/>
      <c r="GA33" s="318"/>
      <c r="GB33" s="318"/>
      <c r="GC33" s="318"/>
      <c r="GD33" s="318"/>
      <c r="GE33" s="318"/>
      <c r="GF33" s="318"/>
      <c r="GG33" s="318"/>
      <c r="GH33" s="318"/>
      <c r="GI33" s="318"/>
      <c r="GJ33" s="318"/>
      <c r="GK33" s="318"/>
      <c r="GL33" s="318"/>
      <c r="GM33" s="318"/>
      <c r="GN33" s="318"/>
      <c r="GO33" s="318"/>
      <c r="GP33" s="318"/>
      <c r="GQ33" s="318"/>
      <c r="GR33" s="318"/>
      <c r="GS33" s="318"/>
      <c r="GT33" s="318"/>
      <c r="GU33" s="318"/>
      <c r="GV33" s="318"/>
      <c r="GW33" s="318"/>
      <c r="GX33" s="318"/>
      <c r="GY33" s="318"/>
      <c r="GZ33" s="318"/>
      <c r="HA33" s="318"/>
      <c r="HB33" s="318"/>
      <c r="HC33" s="318"/>
      <c r="HD33" s="318"/>
      <c r="HE33" s="318"/>
      <c r="HF33" s="318"/>
      <c r="HG33" s="318"/>
      <c r="HH33" s="318"/>
      <c r="HI33" s="318"/>
      <c r="HJ33" s="318"/>
      <c r="HK33" s="318"/>
      <c r="HL33" s="318"/>
      <c r="HM33" s="318"/>
      <c r="HN33" s="318"/>
      <c r="HO33" s="318"/>
      <c r="HP33" s="318"/>
      <c r="HQ33" s="318"/>
      <c r="HR33" s="318"/>
      <c r="HS33" s="318"/>
      <c r="HT33" s="318"/>
      <c r="HU33" s="318"/>
      <c r="HV33" s="318"/>
      <c r="HW33" s="318"/>
      <c r="HX33" s="318"/>
      <c r="HY33" s="318"/>
      <c r="HZ33" s="318"/>
      <c r="IA33" s="318"/>
      <c r="IB33" s="318"/>
      <c r="IC33" s="318"/>
      <c r="ID33" s="318"/>
      <c r="IE33" s="318"/>
      <c r="IF33" s="318"/>
      <c r="IG33" s="318"/>
      <c r="IH33" s="318"/>
      <c r="II33" s="318"/>
      <c r="IJ33" s="318"/>
      <c r="IK33" s="318"/>
      <c r="IL33" s="318"/>
      <c r="IM33" s="318"/>
      <c r="IN33" s="318"/>
      <c r="IO33" s="318"/>
      <c r="IP33" s="318"/>
    </row>
    <row r="34" spans="1:250" s="54" customFormat="1" ht="22.5" x14ac:dyDescent="0.2">
      <c r="A34" s="315" t="s">
        <v>529</v>
      </c>
      <c r="B34" s="350" t="s">
        <v>530</v>
      </c>
      <c r="C34" s="351"/>
      <c r="D34" s="351"/>
      <c r="E34" s="351"/>
      <c r="F34" s="351"/>
      <c r="G34" s="351"/>
      <c r="H34" s="351"/>
      <c r="I34" s="315" t="s">
        <v>30</v>
      </c>
      <c r="J34" s="316" t="s">
        <v>518</v>
      </c>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8"/>
      <c r="AJ34" s="318"/>
      <c r="AK34" s="318"/>
      <c r="AL34" s="318"/>
      <c r="AM34" s="318"/>
      <c r="AN34" s="318"/>
      <c r="AO34" s="318"/>
      <c r="AP34" s="318"/>
      <c r="AQ34" s="318"/>
      <c r="AR34" s="318"/>
      <c r="AS34" s="318"/>
      <c r="AT34" s="318"/>
      <c r="AU34" s="318"/>
      <c r="AV34" s="318"/>
      <c r="AW34" s="318"/>
      <c r="AX34" s="318"/>
      <c r="AY34" s="318"/>
      <c r="AZ34" s="318"/>
      <c r="BA34" s="318"/>
      <c r="BB34" s="318"/>
      <c r="BC34" s="318"/>
      <c r="BD34" s="318"/>
      <c r="BE34" s="318"/>
      <c r="BF34" s="318"/>
      <c r="BG34" s="318"/>
      <c r="BH34" s="318"/>
      <c r="BI34" s="318"/>
      <c r="BJ34" s="318"/>
      <c r="BK34" s="318"/>
      <c r="BL34" s="318"/>
      <c r="BM34" s="318"/>
      <c r="BN34" s="318"/>
      <c r="BO34" s="318"/>
      <c r="BP34" s="318"/>
      <c r="BQ34" s="318"/>
      <c r="BR34" s="318"/>
      <c r="BS34" s="318"/>
      <c r="BT34" s="318"/>
      <c r="BU34" s="318"/>
      <c r="BV34" s="318"/>
      <c r="BW34" s="318"/>
      <c r="BX34" s="318"/>
      <c r="BY34" s="318"/>
      <c r="BZ34" s="318"/>
      <c r="CA34" s="318"/>
      <c r="CB34" s="318"/>
      <c r="CC34" s="318"/>
      <c r="CD34" s="318"/>
      <c r="CE34" s="318"/>
      <c r="CF34" s="318"/>
      <c r="CG34" s="318"/>
      <c r="CH34" s="318"/>
      <c r="CI34" s="318"/>
      <c r="CJ34" s="318"/>
      <c r="CK34" s="318"/>
      <c r="CL34" s="318"/>
      <c r="CM34" s="318"/>
      <c r="CN34" s="318"/>
      <c r="CO34" s="318"/>
      <c r="CP34" s="318"/>
      <c r="CQ34" s="318"/>
      <c r="CR34" s="318"/>
      <c r="CS34" s="318"/>
      <c r="CT34" s="318"/>
      <c r="CU34" s="318"/>
      <c r="CV34" s="318"/>
      <c r="CW34" s="318"/>
      <c r="CX34" s="318"/>
      <c r="CY34" s="318"/>
      <c r="CZ34" s="318"/>
      <c r="DA34" s="318"/>
      <c r="DB34" s="318"/>
      <c r="DC34" s="318"/>
      <c r="DD34" s="318"/>
      <c r="DE34" s="318"/>
      <c r="DF34" s="318"/>
      <c r="DG34" s="318"/>
      <c r="DH34" s="318"/>
      <c r="DI34" s="318"/>
      <c r="DJ34" s="318"/>
      <c r="DK34" s="318"/>
      <c r="DL34" s="318"/>
      <c r="DM34" s="318"/>
      <c r="DN34" s="318"/>
      <c r="DO34" s="318"/>
      <c r="DP34" s="318"/>
      <c r="DQ34" s="318"/>
      <c r="DR34" s="318"/>
      <c r="DS34" s="318"/>
      <c r="DT34" s="318"/>
      <c r="DU34" s="318"/>
      <c r="DV34" s="318"/>
      <c r="DW34" s="318"/>
      <c r="DX34" s="318"/>
      <c r="DY34" s="318"/>
      <c r="DZ34" s="318"/>
      <c r="EA34" s="318"/>
      <c r="EB34" s="318"/>
      <c r="EC34" s="318"/>
      <c r="ED34" s="318"/>
      <c r="EE34" s="318"/>
      <c r="EF34" s="318"/>
      <c r="EG34" s="318"/>
      <c r="EH34" s="318"/>
      <c r="EI34" s="318"/>
      <c r="EJ34" s="318"/>
      <c r="EK34" s="318"/>
      <c r="EL34" s="318"/>
      <c r="EM34" s="318"/>
      <c r="EN34" s="318"/>
      <c r="EO34" s="318"/>
      <c r="EP34" s="318"/>
      <c r="EQ34" s="318"/>
      <c r="ER34" s="318"/>
      <c r="ES34" s="318"/>
      <c r="ET34" s="318"/>
      <c r="EU34" s="318"/>
      <c r="EV34" s="318"/>
      <c r="EW34" s="318"/>
      <c r="EX34" s="318"/>
      <c r="EY34" s="318"/>
      <c r="EZ34" s="318"/>
      <c r="FA34" s="318"/>
      <c r="FB34" s="318"/>
      <c r="FC34" s="318"/>
      <c r="FD34" s="318"/>
      <c r="FE34" s="318"/>
      <c r="FF34" s="318"/>
      <c r="FG34" s="318"/>
      <c r="FH34" s="318"/>
      <c r="FI34" s="318"/>
      <c r="FJ34" s="318"/>
      <c r="FK34" s="318"/>
      <c r="FL34" s="318"/>
      <c r="FM34" s="318"/>
      <c r="FN34" s="318"/>
      <c r="FO34" s="318"/>
      <c r="FP34" s="318"/>
      <c r="FQ34" s="318"/>
      <c r="FR34" s="318"/>
      <c r="FS34" s="318"/>
      <c r="FT34" s="318"/>
      <c r="FU34" s="318"/>
      <c r="FV34" s="318"/>
      <c r="FW34" s="318"/>
      <c r="FX34" s="318"/>
      <c r="FY34" s="318"/>
      <c r="FZ34" s="318"/>
      <c r="GA34" s="318"/>
      <c r="GB34" s="318"/>
      <c r="GC34" s="318"/>
      <c r="GD34" s="318"/>
      <c r="GE34" s="318"/>
      <c r="GF34" s="318"/>
      <c r="GG34" s="318"/>
      <c r="GH34" s="318"/>
      <c r="GI34" s="318"/>
      <c r="GJ34" s="318"/>
      <c r="GK34" s="318"/>
      <c r="GL34" s="318"/>
      <c r="GM34" s="318"/>
      <c r="GN34" s="318"/>
      <c r="GO34" s="318"/>
      <c r="GP34" s="318"/>
      <c r="GQ34" s="318"/>
      <c r="GR34" s="318"/>
      <c r="GS34" s="318"/>
      <c r="GT34" s="318"/>
      <c r="GU34" s="318"/>
      <c r="GV34" s="318"/>
      <c r="GW34" s="318"/>
      <c r="GX34" s="318"/>
      <c r="GY34" s="318"/>
      <c r="GZ34" s="318"/>
      <c r="HA34" s="318"/>
      <c r="HB34" s="318"/>
      <c r="HC34" s="318"/>
      <c r="HD34" s="318"/>
      <c r="HE34" s="318"/>
      <c r="HF34" s="318"/>
      <c r="HG34" s="318"/>
      <c r="HH34" s="318"/>
      <c r="HI34" s="318"/>
      <c r="HJ34" s="318"/>
      <c r="HK34" s="318"/>
      <c r="HL34" s="318"/>
      <c r="HM34" s="318"/>
      <c r="HN34" s="318"/>
      <c r="HO34" s="318"/>
      <c r="HP34" s="318"/>
      <c r="HQ34" s="318"/>
      <c r="HR34" s="318"/>
      <c r="HS34" s="318"/>
      <c r="HT34" s="318"/>
      <c r="HU34" s="318"/>
      <c r="HV34" s="318"/>
      <c r="HW34" s="318"/>
      <c r="HX34" s="318"/>
      <c r="HY34" s="318"/>
      <c r="HZ34" s="318"/>
      <c r="IA34" s="318"/>
      <c r="IB34" s="318"/>
      <c r="IC34" s="318"/>
      <c r="ID34" s="318"/>
      <c r="IE34" s="318"/>
      <c r="IF34" s="318"/>
      <c r="IG34" s="318"/>
      <c r="IH34" s="318"/>
      <c r="II34" s="318"/>
      <c r="IJ34" s="318"/>
      <c r="IK34" s="318"/>
      <c r="IL34" s="318"/>
      <c r="IM34" s="318"/>
      <c r="IN34" s="318"/>
      <c r="IO34" s="318"/>
      <c r="IP34" s="318"/>
    </row>
    <row r="35" spans="1:250" s="54" customFormat="1" x14ac:dyDescent="0.2">
      <c r="A35" s="315" t="s">
        <v>531</v>
      </c>
      <c r="B35" s="350" t="s">
        <v>532</v>
      </c>
      <c r="C35" s="351"/>
      <c r="D35" s="351"/>
      <c r="E35" s="351"/>
      <c r="F35" s="351"/>
      <c r="G35" s="351"/>
      <c r="H35" s="351"/>
      <c r="I35" s="315" t="s">
        <v>30</v>
      </c>
      <c r="J35" s="316" t="s">
        <v>518</v>
      </c>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8"/>
      <c r="AJ35" s="318"/>
      <c r="AK35" s="318"/>
      <c r="AL35" s="318"/>
      <c r="AM35" s="318"/>
      <c r="AN35" s="318"/>
      <c r="AO35" s="318"/>
      <c r="AP35" s="318"/>
      <c r="AQ35" s="318"/>
      <c r="AR35" s="318"/>
      <c r="AS35" s="318"/>
      <c r="AT35" s="318"/>
      <c r="AU35" s="318"/>
      <c r="AV35" s="318"/>
      <c r="AW35" s="318"/>
      <c r="AX35" s="318"/>
      <c r="AY35" s="318"/>
      <c r="AZ35" s="318"/>
      <c r="BA35" s="318"/>
      <c r="BB35" s="318"/>
      <c r="BC35" s="318"/>
      <c r="BD35" s="318"/>
      <c r="BE35" s="318"/>
      <c r="BF35" s="318"/>
      <c r="BG35" s="318"/>
      <c r="BH35" s="318"/>
      <c r="BI35" s="318"/>
      <c r="BJ35" s="318"/>
      <c r="BK35" s="318"/>
      <c r="BL35" s="318"/>
      <c r="BM35" s="318"/>
      <c r="BN35" s="318"/>
      <c r="BO35" s="318"/>
      <c r="BP35" s="318"/>
      <c r="BQ35" s="318"/>
      <c r="BR35" s="318"/>
      <c r="BS35" s="318"/>
      <c r="BT35" s="318"/>
      <c r="BU35" s="318"/>
      <c r="BV35" s="318"/>
      <c r="BW35" s="318"/>
      <c r="BX35" s="318"/>
      <c r="BY35" s="318"/>
      <c r="BZ35" s="318"/>
      <c r="CA35" s="318"/>
      <c r="CB35" s="318"/>
      <c r="CC35" s="318"/>
      <c r="CD35" s="318"/>
      <c r="CE35" s="318"/>
      <c r="CF35" s="318"/>
      <c r="CG35" s="318"/>
      <c r="CH35" s="318"/>
      <c r="CI35" s="318"/>
      <c r="CJ35" s="318"/>
      <c r="CK35" s="318"/>
      <c r="CL35" s="318"/>
      <c r="CM35" s="318"/>
      <c r="CN35" s="318"/>
      <c r="CO35" s="318"/>
      <c r="CP35" s="318"/>
      <c r="CQ35" s="318"/>
      <c r="CR35" s="318"/>
      <c r="CS35" s="318"/>
      <c r="CT35" s="318"/>
      <c r="CU35" s="318"/>
      <c r="CV35" s="318"/>
      <c r="CW35" s="318"/>
      <c r="CX35" s="318"/>
      <c r="CY35" s="318"/>
      <c r="CZ35" s="318"/>
      <c r="DA35" s="318"/>
      <c r="DB35" s="318"/>
      <c r="DC35" s="318"/>
      <c r="DD35" s="318"/>
      <c r="DE35" s="318"/>
      <c r="DF35" s="318"/>
      <c r="DG35" s="318"/>
      <c r="DH35" s="318"/>
      <c r="DI35" s="318"/>
      <c r="DJ35" s="318"/>
      <c r="DK35" s="318"/>
      <c r="DL35" s="318"/>
      <c r="DM35" s="318"/>
      <c r="DN35" s="318"/>
      <c r="DO35" s="318"/>
      <c r="DP35" s="318"/>
      <c r="DQ35" s="318"/>
      <c r="DR35" s="318"/>
      <c r="DS35" s="318"/>
      <c r="DT35" s="318"/>
      <c r="DU35" s="318"/>
      <c r="DV35" s="318"/>
      <c r="DW35" s="318"/>
      <c r="DX35" s="318"/>
      <c r="DY35" s="318"/>
      <c r="DZ35" s="318"/>
      <c r="EA35" s="318"/>
      <c r="EB35" s="318"/>
      <c r="EC35" s="318"/>
      <c r="ED35" s="318"/>
      <c r="EE35" s="318"/>
      <c r="EF35" s="318"/>
      <c r="EG35" s="318"/>
      <c r="EH35" s="318"/>
      <c r="EI35" s="318"/>
      <c r="EJ35" s="318"/>
      <c r="EK35" s="318"/>
      <c r="EL35" s="318"/>
      <c r="EM35" s="318"/>
      <c r="EN35" s="318"/>
      <c r="EO35" s="318"/>
      <c r="EP35" s="318"/>
      <c r="EQ35" s="318"/>
      <c r="ER35" s="318"/>
      <c r="ES35" s="318"/>
      <c r="ET35" s="318"/>
      <c r="EU35" s="318"/>
      <c r="EV35" s="318"/>
      <c r="EW35" s="318"/>
      <c r="EX35" s="318"/>
      <c r="EY35" s="318"/>
      <c r="EZ35" s="318"/>
      <c r="FA35" s="318"/>
      <c r="FB35" s="318"/>
      <c r="FC35" s="318"/>
      <c r="FD35" s="318"/>
      <c r="FE35" s="318"/>
      <c r="FF35" s="318"/>
      <c r="FG35" s="318"/>
      <c r="FH35" s="318"/>
      <c r="FI35" s="318"/>
      <c r="FJ35" s="318"/>
      <c r="FK35" s="318"/>
      <c r="FL35" s="318"/>
      <c r="FM35" s="318"/>
      <c r="FN35" s="318"/>
      <c r="FO35" s="318"/>
      <c r="FP35" s="318"/>
      <c r="FQ35" s="318"/>
      <c r="FR35" s="318"/>
      <c r="FS35" s="318"/>
      <c r="FT35" s="318"/>
      <c r="FU35" s="318"/>
      <c r="FV35" s="318"/>
      <c r="FW35" s="318"/>
      <c r="FX35" s="318"/>
      <c r="FY35" s="318"/>
      <c r="FZ35" s="318"/>
      <c r="GA35" s="318"/>
      <c r="GB35" s="318"/>
      <c r="GC35" s="318"/>
      <c r="GD35" s="318"/>
      <c r="GE35" s="318"/>
      <c r="GF35" s="318"/>
      <c r="GG35" s="318"/>
      <c r="GH35" s="318"/>
      <c r="GI35" s="318"/>
      <c r="GJ35" s="318"/>
      <c r="GK35" s="318"/>
      <c r="GL35" s="318"/>
      <c r="GM35" s="318"/>
      <c r="GN35" s="318"/>
      <c r="GO35" s="318"/>
      <c r="GP35" s="318"/>
      <c r="GQ35" s="318"/>
      <c r="GR35" s="318"/>
      <c r="GS35" s="318"/>
      <c r="GT35" s="318"/>
      <c r="GU35" s="318"/>
      <c r="GV35" s="318"/>
      <c r="GW35" s="318"/>
      <c r="GX35" s="318"/>
      <c r="GY35" s="318"/>
      <c r="GZ35" s="318"/>
      <c r="HA35" s="318"/>
      <c r="HB35" s="318"/>
      <c r="HC35" s="318"/>
      <c r="HD35" s="318"/>
      <c r="HE35" s="318"/>
      <c r="HF35" s="318"/>
      <c r="HG35" s="318"/>
      <c r="HH35" s="318"/>
      <c r="HI35" s="318"/>
      <c r="HJ35" s="318"/>
      <c r="HK35" s="318"/>
      <c r="HL35" s="318"/>
      <c r="HM35" s="318"/>
      <c r="HN35" s="318"/>
      <c r="HO35" s="318"/>
      <c r="HP35" s="318"/>
      <c r="HQ35" s="318"/>
      <c r="HR35" s="318"/>
      <c r="HS35" s="318"/>
      <c r="HT35" s="318"/>
      <c r="HU35" s="318"/>
      <c r="HV35" s="318"/>
      <c r="HW35" s="318"/>
      <c r="HX35" s="318"/>
      <c r="HY35" s="318"/>
      <c r="HZ35" s="318"/>
      <c r="IA35" s="318"/>
      <c r="IB35" s="318"/>
      <c r="IC35" s="318"/>
      <c r="ID35" s="318"/>
      <c r="IE35" s="318"/>
      <c r="IF35" s="318"/>
      <c r="IG35" s="318"/>
      <c r="IH35" s="318"/>
      <c r="II35" s="318"/>
      <c r="IJ35" s="318"/>
      <c r="IK35" s="318"/>
      <c r="IL35" s="318"/>
      <c r="IM35" s="318"/>
      <c r="IN35" s="318"/>
      <c r="IO35" s="318"/>
      <c r="IP35" s="318"/>
    </row>
    <row r="36" spans="1:250" s="54" customFormat="1" ht="22.5" x14ac:dyDescent="0.2">
      <c r="A36" s="315" t="s">
        <v>261</v>
      </c>
      <c r="B36" s="350" t="s">
        <v>533</v>
      </c>
      <c r="C36" s="351"/>
      <c r="D36" s="351"/>
      <c r="E36" s="351"/>
      <c r="F36" s="351"/>
      <c r="G36" s="351"/>
      <c r="H36" s="351"/>
      <c r="I36" s="315" t="s">
        <v>29</v>
      </c>
      <c r="J36" s="315" t="s">
        <v>260</v>
      </c>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8"/>
      <c r="AJ36" s="318"/>
      <c r="AK36" s="318"/>
      <c r="AL36" s="318"/>
      <c r="AM36" s="318"/>
      <c r="AN36" s="318"/>
      <c r="AO36" s="318"/>
      <c r="AP36" s="318"/>
      <c r="AQ36" s="318"/>
      <c r="AR36" s="318"/>
      <c r="AS36" s="318"/>
      <c r="AT36" s="318"/>
      <c r="AU36" s="318"/>
      <c r="AV36" s="318"/>
      <c r="AW36" s="318"/>
      <c r="AX36" s="318"/>
      <c r="AY36" s="318"/>
      <c r="AZ36" s="318"/>
      <c r="BA36" s="318"/>
      <c r="BB36" s="318"/>
      <c r="BC36" s="318"/>
      <c r="BD36" s="318"/>
      <c r="BE36" s="318"/>
      <c r="BF36" s="318"/>
      <c r="BG36" s="318"/>
      <c r="BH36" s="318"/>
      <c r="BI36" s="318"/>
      <c r="BJ36" s="318"/>
      <c r="BK36" s="318"/>
      <c r="BL36" s="318"/>
      <c r="BM36" s="318"/>
      <c r="BN36" s="318"/>
      <c r="BO36" s="318"/>
      <c r="BP36" s="318"/>
      <c r="BQ36" s="318"/>
      <c r="BR36" s="318"/>
      <c r="BS36" s="318"/>
      <c r="BT36" s="318"/>
      <c r="BU36" s="318"/>
      <c r="BV36" s="318"/>
      <c r="BW36" s="318"/>
      <c r="BX36" s="318"/>
      <c r="BY36" s="318"/>
      <c r="BZ36" s="318"/>
      <c r="CA36" s="318"/>
      <c r="CB36" s="318"/>
      <c r="CC36" s="318"/>
      <c r="CD36" s="318"/>
      <c r="CE36" s="318"/>
      <c r="CF36" s="318"/>
      <c r="CG36" s="318"/>
      <c r="CH36" s="318"/>
      <c r="CI36" s="318"/>
      <c r="CJ36" s="318"/>
      <c r="CK36" s="318"/>
      <c r="CL36" s="318"/>
      <c r="CM36" s="318"/>
      <c r="CN36" s="318"/>
      <c r="CO36" s="318"/>
      <c r="CP36" s="318"/>
      <c r="CQ36" s="318"/>
      <c r="CR36" s="318"/>
      <c r="CS36" s="318"/>
      <c r="CT36" s="318"/>
      <c r="CU36" s="318"/>
      <c r="CV36" s="318"/>
      <c r="CW36" s="318"/>
      <c r="CX36" s="318"/>
      <c r="CY36" s="318"/>
      <c r="CZ36" s="318"/>
      <c r="DA36" s="318"/>
      <c r="DB36" s="318"/>
      <c r="DC36" s="318"/>
      <c r="DD36" s="318"/>
      <c r="DE36" s="318"/>
      <c r="DF36" s="318"/>
      <c r="DG36" s="318"/>
      <c r="DH36" s="318"/>
      <c r="DI36" s="318"/>
      <c r="DJ36" s="318"/>
      <c r="DK36" s="318"/>
      <c r="DL36" s="318"/>
      <c r="DM36" s="318"/>
      <c r="DN36" s="318"/>
      <c r="DO36" s="318"/>
      <c r="DP36" s="318"/>
      <c r="DQ36" s="318"/>
      <c r="DR36" s="318"/>
      <c r="DS36" s="318"/>
      <c r="DT36" s="318"/>
      <c r="DU36" s="318"/>
      <c r="DV36" s="318"/>
      <c r="DW36" s="318"/>
      <c r="DX36" s="318"/>
      <c r="DY36" s="318"/>
      <c r="DZ36" s="318"/>
      <c r="EA36" s="318"/>
      <c r="EB36" s="318"/>
      <c r="EC36" s="318"/>
      <c r="ED36" s="318"/>
      <c r="EE36" s="318"/>
      <c r="EF36" s="318"/>
      <c r="EG36" s="318"/>
      <c r="EH36" s="318"/>
      <c r="EI36" s="318"/>
      <c r="EJ36" s="318"/>
      <c r="EK36" s="318"/>
      <c r="EL36" s="318"/>
      <c r="EM36" s="318"/>
      <c r="EN36" s="318"/>
      <c r="EO36" s="318"/>
      <c r="EP36" s="318"/>
      <c r="EQ36" s="318"/>
      <c r="ER36" s="318"/>
      <c r="ES36" s="318"/>
      <c r="ET36" s="318"/>
      <c r="EU36" s="318"/>
      <c r="EV36" s="318"/>
      <c r="EW36" s="318"/>
      <c r="EX36" s="318"/>
      <c r="EY36" s="318"/>
      <c r="EZ36" s="318"/>
      <c r="FA36" s="318"/>
      <c r="FB36" s="318"/>
      <c r="FC36" s="318"/>
      <c r="FD36" s="318"/>
      <c r="FE36" s="318"/>
      <c r="FF36" s="318"/>
      <c r="FG36" s="318"/>
      <c r="FH36" s="318"/>
      <c r="FI36" s="318"/>
      <c r="FJ36" s="318"/>
      <c r="FK36" s="318"/>
      <c r="FL36" s="318"/>
      <c r="FM36" s="318"/>
      <c r="FN36" s="318"/>
      <c r="FO36" s="318"/>
      <c r="FP36" s="318"/>
      <c r="FQ36" s="318"/>
      <c r="FR36" s="318"/>
      <c r="FS36" s="318"/>
      <c r="FT36" s="318"/>
      <c r="FU36" s="318"/>
      <c r="FV36" s="318"/>
      <c r="FW36" s="318"/>
      <c r="FX36" s="318"/>
      <c r="FY36" s="318"/>
      <c r="FZ36" s="318"/>
      <c r="GA36" s="318"/>
      <c r="GB36" s="318"/>
      <c r="GC36" s="318"/>
      <c r="GD36" s="318"/>
      <c r="GE36" s="318"/>
      <c r="GF36" s="318"/>
      <c r="GG36" s="318"/>
      <c r="GH36" s="318"/>
      <c r="GI36" s="318"/>
      <c r="GJ36" s="318"/>
      <c r="GK36" s="318"/>
      <c r="GL36" s="318"/>
      <c r="GM36" s="318"/>
      <c r="GN36" s="318"/>
      <c r="GO36" s="318"/>
      <c r="GP36" s="318"/>
      <c r="GQ36" s="318"/>
      <c r="GR36" s="318"/>
      <c r="GS36" s="318"/>
      <c r="GT36" s="318"/>
      <c r="GU36" s="318"/>
      <c r="GV36" s="318"/>
      <c r="GW36" s="318"/>
      <c r="GX36" s="318"/>
      <c r="GY36" s="318"/>
      <c r="GZ36" s="318"/>
      <c r="HA36" s="318"/>
      <c r="HB36" s="318"/>
      <c r="HC36" s="318"/>
      <c r="HD36" s="318"/>
      <c r="HE36" s="318"/>
      <c r="HF36" s="318"/>
      <c r="HG36" s="318"/>
      <c r="HH36" s="318"/>
      <c r="HI36" s="318"/>
      <c r="HJ36" s="318"/>
      <c r="HK36" s="318"/>
      <c r="HL36" s="318"/>
      <c r="HM36" s="318"/>
      <c r="HN36" s="318"/>
      <c r="HO36" s="318"/>
      <c r="HP36" s="318"/>
      <c r="HQ36" s="318"/>
      <c r="HR36" s="318"/>
      <c r="HS36" s="318"/>
      <c r="HT36" s="318"/>
      <c r="HU36" s="318"/>
      <c r="HV36" s="318"/>
      <c r="HW36" s="318"/>
      <c r="HX36" s="318"/>
      <c r="HY36" s="318"/>
      <c r="HZ36" s="318"/>
      <c r="IA36" s="318"/>
      <c r="IB36" s="318"/>
      <c r="IC36" s="318"/>
      <c r="ID36" s="318"/>
      <c r="IE36" s="318"/>
      <c r="IF36" s="318"/>
      <c r="IG36" s="318"/>
      <c r="IH36" s="318"/>
      <c r="II36" s="318"/>
      <c r="IJ36" s="318"/>
      <c r="IK36" s="318"/>
      <c r="IL36" s="318"/>
      <c r="IM36" s="318"/>
      <c r="IN36" s="318"/>
      <c r="IO36" s="318"/>
      <c r="IP36" s="318"/>
    </row>
    <row r="37" spans="1:250" s="54" customFormat="1" ht="12.75" customHeight="1" x14ac:dyDescent="0.2">
      <c r="A37" s="379" t="s">
        <v>259</v>
      </c>
      <c r="B37" s="376"/>
      <c r="C37" s="376"/>
      <c r="D37" s="376"/>
      <c r="E37" s="376"/>
      <c r="F37" s="376"/>
      <c r="G37" s="376"/>
      <c r="H37" s="376"/>
      <c r="I37" s="376"/>
      <c r="J37" s="376"/>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7"/>
      <c r="AH37" s="317"/>
      <c r="AI37" s="318"/>
      <c r="AJ37" s="318"/>
      <c r="AK37" s="318"/>
      <c r="AL37" s="318"/>
      <c r="AM37" s="318"/>
      <c r="AN37" s="318"/>
      <c r="AO37" s="318"/>
      <c r="AP37" s="318"/>
      <c r="AQ37" s="318"/>
      <c r="AR37" s="318"/>
      <c r="AS37" s="318"/>
      <c r="AT37" s="318"/>
      <c r="AU37" s="318"/>
      <c r="AV37" s="318"/>
      <c r="AW37" s="318"/>
      <c r="AX37" s="318"/>
      <c r="AY37" s="318"/>
      <c r="AZ37" s="318"/>
      <c r="BA37" s="318"/>
      <c r="BB37" s="318"/>
      <c r="BC37" s="318"/>
      <c r="BD37" s="318"/>
      <c r="BE37" s="318"/>
      <c r="BF37" s="318"/>
      <c r="BG37" s="318"/>
      <c r="BH37" s="318"/>
      <c r="BI37" s="318"/>
      <c r="BJ37" s="318"/>
      <c r="BK37" s="318"/>
      <c r="BL37" s="318"/>
      <c r="BM37" s="318"/>
      <c r="BN37" s="318"/>
      <c r="BO37" s="318"/>
      <c r="BP37" s="318"/>
      <c r="BQ37" s="318"/>
      <c r="BR37" s="318"/>
      <c r="BS37" s="318"/>
      <c r="BT37" s="318"/>
      <c r="BU37" s="318"/>
      <c r="BV37" s="318"/>
      <c r="BW37" s="318"/>
      <c r="BX37" s="318"/>
      <c r="BY37" s="318"/>
      <c r="BZ37" s="318"/>
      <c r="CA37" s="318"/>
      <c r="CB37" s="318"/>
      <c r="CC37" s="318"/>
      <c r="CD37" s="318"/>
      <c r="CE37" s="318"/>
      <c r="CF37" s="318"/>
      <c r="CG37" s="318"/>
      <c r="CH37" s="318"/>
      <c r="CI37" s="318"/>
      <c r="CJ37" s="318"/>
      <c r="CK37" s="318"/>
      <c r="CL37" s="318"/>
      <c r="CM37" s="318"/>
      <c r="CN37" s="318"/>
      <c r="CO37" s="318"/>
      <c r="CP37" s="318"/>
      <c r="CQ37" s="318"/>
      <c r="CR37" s="318"/>
      <c r="CS37" s="318"/>
      <c r="CT37" s="318"/>
      <c r="CU37" s="318"/>
      <c r="CV37" s="318"/>
      <c r="CW37" s="318"/>
      <c r="CX37" s="318"/>
      <c r="CY37" s="318"/>
      <c r="CZ37" s="318"/>
      <c r="DA37" s="318"/>
      <c r="DB37" s="318"/>
      <c r="DC37" s="318"/>
      <c r="DD37" s="318"/>
      <c r="DE37" s="318"/>
      <c r="DF37" s="318"/>
      <c r="DG37" s="318"/>
      <c r="DH37" s="318"/>
      <c r="DI37" s="318"/>
      <c r="DJ37" s="318"/>
      <c r="DK37" s="318"/>
      <c r="DL37" s="318"/>
      <c r="DM37" s="318"/>
      <c r="DN37" s="318"/>
      <c r="DO37" s="318"/>
      <c r="DP37" s="318"/>
      <c r="DQ37" s="318"/>
      <c r="DR37" s="318"/>
      <c r="DS37" s="318"/>
      <c r="DT37" s="318"/>
      <c r="DU37" s="318"/>
      <c r="DV37" s="318"/>
      <c r="DW37" s="318"/>
      <c r="DX37" s="318"/>
      <c r="DY37" s="318"/>
      <c r="DZ37" s="318"/>
      <c r="EA37" s="318"/>
      <c r="EB37" s="318"/>
      <c r="EC37" s="318"/>
      <c r="ED37" s="318"/>
      <c r="EE37" s="318"/>
      <c r="EF37" s="318"/>
      <c r="EG37" s="318"/>
      <c r="EH37" s="318"/>
      <c r="EI37" s="318"/>
      <c r="EJ37" s="318"/>
      <c r="EK37" s="318"/>
      <c r="EL37" s="318"/>
      <c r="EM37" s="318"/>
      <c r="EN37" s="318"/>
      <c r="EO37" s="318"/>
      <c r="EP37" s="318"/>
      <c r="EQ37" s="318"/>
      <c r="ER37" s="318"/>
      <c r="ES37" s="318"/>
      <c r="ET37" s="318"/>
      <c r="EU37" s="318"/>
      <c r="EV37" s="318"/>
      <c r="EW37" s="318"/>
      <c r="EX37" s="318"/>
      <c r="EY37" s="318"/>
      <c r="EZ37" s="318"/>
      <c r="FA37" s="318"/>
      <c r="FB37" s="318"/>
      <c r="FC37" s="318"/>
      <c r="FD37" s="318"/>
      <c r="FE37" s="318"/>
      <c r="FF37" s="318"/>
      <c r="FG37" s="318"/>
      <c r="FH37" s="318"/>
      <c r="FI37" s="318"/>
      <c r="FJ37" s="318"/>
      <c r="FK37" s="318"/>
      <c r="FL37" s="318"/>
      <c r="FM37" s="318"/>
      <c r="FN37" s="318"/>
      <c r="FO37" s="318"/>
      <c r="FP37" s="318"/>
      <c r="FQ37" s="318"/>
      <c r="FR37" s="318"/>
      <c r="FS37" s="318"/>
      <c r="FT37" s="318"/>
      <c r="FU37" s="318"/>
      <c r="FV37" s="318"/>
      <c r="FW37" s="318"/>
      <c r="FX37" s="318"/>
      <c r="FY37" s="318"/>
      <c r="FZ37" s="318"/>
      <c r="GA37" s="318"/>
      <c r="GB37" s="318"/>
      <c r="GC37" s="318"/>
      <c r="GD37" s="318"/>
      <c r="GE37" s="318"/>
      <c r="GF37" s="318"/>
      <c r="GG37" s="318"/>
      <c r="GH37" s="318"/>
      <c r="GI37" s="318"/>
      <c r="GJ37" s="318"/>
      <c r="GK37" s="318"/>
      <c r="GL37" s="318"/>
      <c r="GM37" s="318"/>
      <c r="GN37" s="318"/>
      <c r="GO37" s="318"/>
      <c r="GP37" s="318"/>
      <c r="GQ37" s="318"/>
      <c r="GR37" s="318"/>
      <c r="GS37" s="318"/>
      <c r="GT37" s="318"/>
      <c r="GU37" s="318"/>
      <c r="GV37" s="318"/>
      <c r="GW37" s="318"/>
      <c r="GX37" s="318"/>
      <c r="GY37" s="318"/>
      <c r="GZ37" s="318"/>
      <c r="HA37" s="318"/>
      <c r="HB37" s="318"/>
      <c r="HC37" s="318"/>
      <c r="HD37" s="318"/>
      <c r="HE37" s="318"/>
      <c r="HF37" s="318"/>
      <c r="HG37" s="318"/>
      <c r="HH37" s="318"/>
      <c r="HI37" s="318"/>
      <c r="HJ37" s="318"/>
      <c r="HK37" s="318"/>
      <c r="HL37" s="318"/>
      <c r="HM37" s="318"/>
      <c r="HN37" s="318"/>
      <c r="HO37" s="318"/>
      <c r="HP37" s="318"/>
      <c r="HQ37" s="318"/>
      <c r="HR37" s="318"/>
      <c r="HS37" s="318"/>
      <c r="HT37" s="318"/>
      <c r="HU37" s="318"/>
      <c r="HV37" s="318"/>
      <c r="HW37" s="318"/>
      <c r="HX37" s="318"/>
      <c r="HY37" s="318"/>
      <c r="HZ37" s="318"/>
      <c r="IA37" s="318"/>
      <c r="IB37" s="318"/>
      <c r="IC37" s="318"/>
      <c r="ID37" s="318"/>
      <c r="IE37" s="318"/>
      <c r="IF37" s="318"/>
      <c r="IG37" s="318"/>
      <c r="IH37" s="318"/>
      <c r="II37" s="318"/>
      <c r="IJ37" s="318"/>
      <c r="IK37" s="318"/>
      <c r="IL37" s="318"/>
      <c r="IM37" s="318"/>
      <c r="IN37" s="318"/>
      <c r="IO37" s="318"/>
      <c r="IP37" s="318"/>
    </row>
    <row r="38" spans="1:250" s="54" customFormat="1" ht="21.75" customHeight="1" x14ac:dyDescent="0.2">
      <c r="A38" s="313" t="s">
        <v>258</v>
      </c>
      <c r="B38" s="380" t="s">
        <v>257</v>
      </c>
      <c r="C38" s="380"/>
      <c r="D38" s="380"/>
      <c r="E38" s="380"/>
      <c r="F38" s="380"/>
      <c r="G38" s="380"/>
      <c r="H38" s="380"/>
      <c r="I38" s="313" t="s">
        <v>256</v>
      </c>
      <c r="J38" s="313" t="s">
        <v>255</v>
      </c>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7"/>
      <c r="AI38" s="318"/>
      <c r="AJ38" s="318"/>
      <c r="AK38" s="318"/>
      <c r="AL38" s="318"/>
      <c r="AM38" s="318"/>
      <c r="AN38" s="318"/>
      <c r="AO38" s="318"/>
      <c r="AP38" s="318"/>
      <c r="AQ38" s="318"/>
      <c r="AR38" s="318"/>
      <c r="AS38" s="318"/>
      <c r="AT38" s="318"/>
      <c r="AU38" s="318"/>
      <c r="AV38" s="318"/>
      <c r="AW38" s="318"/>
      <c r="AX38" s="318"/>
      <c r="AY38" s="318"/>
      <c r="AZ38" s="318"/>
      <c r="BA38" s="318"/>
      <c r="BB38" s="318"/>
      <c r="BC38" s="318"/>
      <c r="BD38" s="318"/>
      <c r="BE38" s="318"/>
      <c r="BF38" s="318"/>
      <c r="BG38" s="318"/>
      <c r="BH38" s="318"/>
      <c r="BI38" s="318"/>
      <c r="BJ38" s="318"/>
      <c r="BK38" s="318"/>
      <c r="BL38" s="318"/>
      <c r="BM38" s="318"/>
      <c r="BN38" s="318"/>
      <c r="BO38" s="318"/>
      <c r="BP38" s="318"/>
      <c r="BQ38" s="318"/>
      <c r="BR38" s="318"/>
      <c r="BS38" s="318"/>
      <c r="BT38" s="318"/>
      <c r="BU38" s="318"/>
      <c r="BV38" s="318"/>
      <c r="BW38" s="318"/>
      <c r="BX38" s="318"/>
      <c r="BY38" s="318"/>
      <c r="BZ38" s="318"/>
      <c r="CA38" s="318"/>
      <c r="CB38" s="318"/>
      <c r="CC38" s="318"/>
      <c r="CD38" s="318"/>
      <c r="CE38" s="318"/>
      <c r="CF38" s="318"/>
      <c r="CG38" s="318"/>
      <c r="CH38" s="318"/>
      <c r="CI38" s="318"/>
      <c r="CJ38" s="318"/>
      <c r="CK38" s="318"/>
      <c r="CL38" s="318"/>
      <c r="CM38" s="318"/>
      <c r="CN38" s="318"/>
      <c r="CO38" s="318"/>
      <c r="CP38" s="318"/>
      <c r="CQ38" s="318"/>
      <c r="CR38" s="318"/>
      <c r="CS38" s="318"/>
      <c r="CT38" s="318"/>
      <c r="CU38" s="318"/>
      <c r="CV38" s="318"/>
      <c r="CW38" s="318"/>
      <c r="CX38" s="318"/>
      <c r="CY38" s="318"/>
      <c r="CZ38" s="318"/>
      <c r="DA38" s="318"/>
      <c r="DB38" s="318"/>
      <c r="DC38" s="318"/>
      <c r="DD38" s="318"/>
      <c r="DE38" s="318"/>
      <c r="DF38" s="318"/>
      <c r="DG38" s="318"/>
      <c r="DH38" s="318"/>
      <c r="DI38" s="318"/>
      <c r="DJ38" s="318"/>
      <c r="DK38" s="318"/>
      <c r="DL38" s="318"/>
      <c r="DM38" s="318"/>
      <c r="DN38" s="318"/>
      <c r="DO38" s="318"/>
      <c r="DP38" s="318"/>
      <c r="DQ38" s="318"/>
      <c r="DR38" s="318"/>
      <c r="DS38" s="318"/>
      <c r="DT38" s="318"/>
      <c r="DU38" s="318"/>
      <c r="DV38" s="318"/>
      <c r="DW38" s="318"/>
      <c r="DX38" s="318"/>
      <c r="DY38" s="318"/>
      <c r="DZ38" s="318"/>
      <c r="EA38" s="318"/>
      <c r="EB38" s="318"/>
      <c r="EC38" s="318"/>
      <c r="ED38" s="318"/>
      <c r="EE38" s="318"/>
      <c r="EF38" s="318"/>
      <c r="EG38" s="318"/>
      <c r="EH38" s="318"/>
      <c r="EI38" s="318"/>
      <c r="EJ38" s="318"/>
      <c r="EK38" s="318"/>
      <c r="EL38" s="318"/>
      <c r="EM38" s="318"/>
      <c r="EN38" s="318"/>
      <c r="EO38" s="318"/>
      <c r="EP38" s="318"/>
      <c r="EQ38" s="318"/>
      <c r="ER38" s="318"/>
      <c r="ES38" s="318"/>
      <c r="ET38" s="318"/>
      <c r="EU38" s="318"/>
      <c r="EV38" s="318"/>
      <c r="EW38" s="318"/>
      <c r="EX38" s="318"/>
      <c r="EY38" s="318"/>
      <c r="EZ38" s="318"/>
      <c r="FA38" s="318"/>
      <c r="FB38" s="318"/>
      <c r="FC38" s="318"/>
      <c r="FD38" s="318"/>
      <c r="FE38" s="318"/>
      <c r="FF38" s="318"/>
      <c r="FG38" s="318"/>
      <c r="FH38" s="318"/>
      <c r="FI38" s="318"/>
      <c r="FJ38" s="318"/>
      <c r="FK38" s="318"/>
      <c r="FL38" s="318"/>
      <c r="FM38" s="318"/>
      <c r="FN38" s="318"/>
      <c r="FO38" s="318"/>
      <c r="FP38" s="318"/>
      <c r="FQ38" s="318"/>
      <c r="FR38" s="318"/>
      <c r="FS38" s="318"/>
      <c r="FT38" s="318"/>
      <c r="FU38" s="318"/>
      <c r="FV38" s="318"/>
      <c r="FW38" s="318"/>
      <c r="FX38" s="318"/>
      <c r="FY38" s="318"/>
      <c r="FZ38" s="318"/>
      <c r="GA38" s="318"/>
      <c r="GB38" s="318"/>
      <c r="GC38" s="318"/>
      <c r="GD38" s="318"/>
      <c r="GE38" s="318"/>
      <c r="GF38" s="318"/>
      <c r="GG38" s="318"/>
      <c r="GH38" s="318"/>
      <c r="GI38" s="318"/>
      <c r="GJ38" s="318"/>
      <c r="GK38" s="318"/>
      <c r="GL38" s="318"/>
      <c r="GM38" s="318"/>
      <c r="GN38" s="318"/>
      <c r="GO38" s="318"/>
      <c r="GP38" s="318"/>
      <c r="GQ38" s="318"/>
      <c r="GR38" s="318"/>
      <c r="GS38" s="318"/>
      <c r="GT38" s="318"/>
      <c r="GU38" s="318"/>
      <c r="GV38" s="318"/>
      <c r="GW38" s="318"/>
      <c r="GX38" s="318"/>
      <c r="GY38" s="318"/>
      <c r="GZ38" s="318"/>
      <c r="HA38" s="318"/>
      <c r="HB38" s="318"/>
      <c r="HC38" s="318"/>
      <c r="HD38" s="318"/>
      <c r="HE38" s="318"/>
      <c r="HF38" s="318"/>
      <c r="HG38" s="318"/>
      <c r="HH38" s="318"/>
      <c r="HI38" s="318"/>
      <c r="HJ38" s="318"/>
      <c r="HK38" s="318"/>
      <c r="HL38" s="318"/>
      <c r="HM38" s="318"/>
      <c r="HN38" s="318"/>
      <c r="HO38" s="318"/>
      <c r="HP38" s="318"/>
      <c r="HQ38" s="318"/>
      <c r="HR38" s="318"/>
      <c r="HS38" s="318"/>
      <c r="HT38" s="318"/>
      <c r="HU38" s="318"/>
      <c r="HV38" s="318"/>
      <c r="HW38" s="318"/>
      <c r="HX38" s="318"/>
      <c r="HY38" s="318"/>
      <c r="HZ38" s="318"/>
      <c r="IA38" s="318"/>
      <c r="IB38" s="318"/>
      <c r="IC38" s="318"/>
      <c r="ID38" s="318"/>
      <c r="IE38" s="318"/>
      <c r="IF38" s="318"/>
      <c r="IG38" s="318"/>
      <c r="IH38" s="318"/>
      <c r="II38" s="318"/>
      <c r="IJ38" s="318"/>
      <c r="IK38" s="318"/>
      <c r="IL38" s="318"/>
      <c r="IM38" s="318"/>
      <c r="IN38" s="318"/>
      <c r="IO38" s="318"/>
      <c r="IP38" s="318"/>
    </row>
    <row r="39" spans="1:250" s="54" customFormat="1" ht="12.75" customHeight="1" x14ac:dyDescent="0.2">
      <c r="A39" s="315" t="s">
        <v>254</v>
      </c>
      <c r="B39" s="351" t="s">
        <v>253</v>
      </c>
      <c r="C39" s="351"/>
      <c r="D39" s="351"/>
      <c r="E39" s="351"/>
      <c r="F39" s="351"/>
      <c r="G39" s="351"/>
      <c r="H39" s="351"/>
      <c r="I39" s="315" t="s">
        <v>243</v>
      </c>
      <c r="J39" s="316" t="s">
        <v>510</v>
      </c>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8"/>
      <c r="AJ39" s="318"/>
      <c r="AK39" s="318"/>
      <c r="AL39" s="318"/>
      <c r="AM39" s="318"/>
      <c r="AN39" s="318"/>
      <c r="AO39" s="318"/>
      <c r="AP39" s="318"/>
      <c r="AQ39" s="318"/>
      <c r="AR39" s="318"/>
      <c r="AS39" s="318"/>
      <c r="AT39" s="318"/>
      <c r="AU39" s="318"/>
      <c r="AV39" s="318"/>
      <c r="AW39" s="318"/>
      <c r="AX39" s="318"/>
      <c r="AY39" s="318"/>
      <c r="AZ39" s="318"/>
      <c r="BA39" s="318"/>
      <c r="BB39" s="318"/>
      <c r="BC39" s="318"/>
      <c r="BD39" s="318"/>
      <c r="BE39" s="318"/>
      <c r="BF39" s="318"/>
      <c r="BG39" s="318"/>
      <c r="BH39" s="318"/>
      <c r="BI39" s="318"/>
      <c r="BJ39" s="318"/>
      <c r="BK39" s="318"/>
      <c r="BL39" s="318"/>
      <c r="BM39" s="318"/>
      <c r="BN39" s="318"/>
      <c r="BO39" s="318"/>
      <c r="BP39" s="318"/>
      <c r="BQ39" s="318"/>
      <c r="BR39" s="318"/>
      <c r="BS39" s="318"/>
      <c r="BT39" s="318"/>
      <c r="BU39" s="318"/>
      <c r="BV39" s="318"/>
      <c r="BW39" s="318"/>
      <c r="BX39" s="318"/>
      <c r="BY39" s="318"/>
      <c r="BZ39" s="318"/>
      <c r="CA39" s="318"/>
      <c r="CB39" s="318"/>
      <c r="CC39" s="318"/>
      <c r="CD39" s="318"/>
      <c r="CE39" s="318"/>
      <c r="CF39" s="318"/>
      <c r="CG39" s="318"/>
      <c r="CH39" s="318"/>
      <c r="CI39" s="318"/>
      <c r="CJ39" s="318"/>
      <c r="CK39" s="318"/>
      <c r="CL39" s="318"/>
      <c r="CM39" s="318"/>
      <c r="CN39" s="318"/>
      <c r="CO39" s="318"/>
      <c r="CP39" s="318"/>
      <c r="CQ39" s="318"/>
      <c r="CR39" s="318"/>
      <c r="CS39" s="318"/>
      <c r="CT39" s="318"/>
      <c r="CU39" s="318"/>
      <c r="CV39" s="318"/>
      <c r="CW39" s="318"/>
      <c r="CX39" s="318"/>
      <c r="CY39" s="318"/>
      <c r="CZ39" s="318"/>
      <c r="DA39" s="318"/>
      <c r="DB39" s="318"/>
      <c r="DC39" s="318"/>
      <c r="DD39" s="318"/>
      <c r="DE39" s="318"/>
      <c r="DF39" s="318"/>
      <c r="DG39" s="318"/>
      <c r="DH39" s="318"/>
      <c r="DI39" s="318"/>
      <c r="DJ39" s="318"/>
      <c r="DK39" s="318"/>
      <c r="DL39" s="318"/>
      <c r="DM39" s="318"/>
      <c r="DN39" s="318"/>
      <c r="DO39" s="318"/>
      <c r="DP39" s="318"/>
      <c r="DQ39" s="318"/>
      <c r="DR39" s="318"/>
      <c r="DS39" s="318"/>
      <c r="DT39" s="318"/>
      <c r="DU39" s="318"/>
      <c r="DV39" s="318"/>
      <c r="DW39" s="318"/>
      <c r="DX39" s="318"/>
      <c r="DY39" s="318"/>
      <c r="DZ39" s="318"/>
      <c r="EA39" s="318"/>
      <c r="EB39" s="318"/>
      <c r="EC39" s="318"/>
      <c r="ED39" s="318"/>
      <c r="EE39" s="318"/>
      <c r="EF39" s="318"/>
      <c r="EG39" s="318"/>
      <c r="EH39" s="318"/>
      <c r="EI39" s="318"/>
      <c r="EJ39" s="318"/>
      <c r="EK39" s="318"/>
      <c r="EL39" s="318"/>
      <c r="EM39" s="318"/>
      <c r="EN39" s="318"/>
      <c r="EO39" s="318"/>
      <c r="EP39" s="318"/>
      <c r="EQ39" s="318"/>
      <c r="ER39" s="318"/>
      <c r="ES39" s="318"/>
      <c r="ET39" s="318"/>
      <c r="EU39" s="318"/>
      <c r="EV39" s="318"/>
      <c r="EW39" s="318"/>
      <c r="EX39" s="318"/>
      <c r="EY39" s="318"/>
      <c r="EZ39" s="318"/>
      <c r="FA39" s="318"/>
      <c r="FB39" s="318"/>
      <c r="FC39" s="318"/>
      <c r="FD39" s="318"/>
      <c r="FE39" s="318"/>
      <c r="FF39" s="318"/>
      <c r="FG39" s="318"/>
      <c r="FH39" s="318"/>
      <c r="FI39" s="318"/>
      <c r="FJ39" s="318"/>
      <c r="FK39" s="318"/>
      <c r="FL39" s="318"/>
      <c r="FM39" s="318"/>
      <c r="FN39" s="318"/>
      <c r="FO39" s="318"/>
      <c r="FP39" s="318"/>
      <c r="FQ39" s="318"/>
      <c r="FR39" s="318"/>
      <c r="FS39" s="318"/>
      <c r="FT39" s="318"/>
      <c r="FU39" s="318"/>
      <c r="FV39" s="318"/>
      <c r="FW39" s="318"/>
      <c r="FX39" s="318"/>
      <c r="FY39" s="318"/>
      <c r="FZ39" s="318"/>
      <c r="GA39" s="318"/>
      <c r="GB39" s="318"/>
      <c r="GC39" s="318"/>
      <c r="GD39" s="318"/>
      <c r="GE39" s="318"/>
      <c r="GF39" s="318"/>
      <c r="GG39" s="318"/>
      <c r="GH39" s="318"/>
      <c r="GI39" s="318"/>
      <c r="GJ39" s="318"/>
      <c r="GK39" s="318"/>
      <c r="GL39" s="318"/>
      <c r="GM39" s="318"/>
      <c r="GN39" s="318"/>
      <c r="GO39" s="318"/>
      <c r="GP39" s="318"/>
      <c r="GQ39" s="318"/>
      <c r="GR39" s="318"/>
      <c r="GS39" s="318"/>
      <c r="GT39" s="318"/>
      <c r="GU39" s="318"/>
      <c r="GV39" s="318"/>
      <c r="GW39" s="318"/>
      <c r="GX39" s="318"/>
      <c r="GY39" s="318"/>
      <c r="GZ39" s="318"/>
      <c r="HA39" s="318"/>
      <c r="HB39" s="318"/>
      <c r="HC39" s="318"/>
      <c r="HD39" s="318"/>
      <c r="HE39" s="318"/>
      <c r="HF39" s="318"/>
      <c r="HG39" s="318"/>
      <c r="HH39" s="318"/>
      <c r="HI39" s="318"/>
      <c r="HJ39" s="318"/>
      <c r="HK39" s="318"/>
      <c r="HL39" s="318"/>
      <c r="HM39" s="318"/>
      <c r="HN39" s="318"/>
      <c r="HO39" s="318"/>
      <c r="HP39" s="318"/>
      <c r="HQ39" s="318"/>
      <c r="HR39" s="318"/>
      <c r="HS39" s="318"/>
      <c r="HT39" s="318"/>
      <c r="HU39" s="318"/>
      <c r="HV39" s="318"/>
      <c r="HW39" s="318"/>
      <c r="HX39" s="318"/>
      <c r="HY39" s="318"/>
      <c r="HZ39" s="318"/>
      <c r="IA39" s="318"/>
      <c r="IB39" s="318"/>
      <c r="IC39" s="318"/>
      <c r="ID39" s="318"/>
      <c r="IE39" s="318"/>
      <c r="IF39" s="318"/>
      <c r="IG39" s="318"/>
      <c r="IH39" s="318"/>
      <c r="II39" s="318"/>
      <c r="IJ39" s="318"/>
      <c r="IK39" s="318"/>
      <c r="IL39" s="318"/>
      <c r="IM39" s="318"/>
      <c r="IN39" s="318"/>
      <c r="IO39" s="318"/>
      <c r="IP39" s="318"/>
    </row>
    <row r="40" spans="1:250" s="54" customFormat="1" ht="12.75" customHeight="1" x14ac:dyDescent="0.2">
      <c r="A40" s="315" t="s">
        <v>252</v>
      </c>
      <c r="B40" s="351" t="s">
        <v>251</v>
      </c>
      <c r="C40" s="351"/>
      <c r="D40" s="351"/>
      <c r="E40" s="351"/>
      <c r="F40" s="351"/>
      <c r="G40" s="351"/>
      <c r="H40" s="351"/>
      <c r="I40" s="315" t="s">
        <v>248</v>
      </c>
      <c r="J40" s="316" t="s">
        <v>510</v>
      </c>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8"/>
      <c r="AJ40" s="318"/>
      <c r="AK40" s="318"/>
      <c r="AL40" s="318"/>
      <c r="AM40" s="318"/>
      <c r="AN40" s="318"/>
      <c r="AO40" s="318"/>
      <c r="AP40" s="318"/>
      <c r="AQ40" s="318"/>
      <c r="AR40" s="318"/>
      <c r="AS40" s="318"/>
      <c r="AT40" s="318"/>
      <c r="AU40" s="318"/>
      <c r="AV40" s="318"/>
      <c r="AW40" s="318"/>
      <c r="AX40" s="318"/>
      <c r="AY40" s="318"/>
      <c r="AZ40" s="318"/>
      <c r="BA40" s="318"/>
      <c r="BB40" s="318"/>
      <c r="BC40" s="318"/>
      <c r="BD40" s="318"/>
      <c r="BE40" s="318"/>
      <c r="BF40" s="318"/>
      <c r="BG40" s="318"/>
      <c r="BH40" s="318"/>
      <c r="BI40" s="318"/>
      <c r="BJ40" s="318"/>
      <c r="BK40" s="318"/>
      <c r="BL40" s="318"/>
      <c r="BM40" s="318"/>
      <c r="BN40" s="318"/>
      <c r="BO40" s="318"/>
      <c r="BP40" s="318"/>
      <c r="BQ40" s="318"/>
      <c r="BR40" s="318"/>
      <c r="BS40" s="318"/>
      <c r="BT40" s="318"/>
      <c r="BU40" s="318"/>
      <c r="BV40" s="318"/>
      <c r="BW40" s="318"/>
      <c r="BX40" s="318"/>
      <c r="BY40" s="318"/>
      <c r="BZ40" s="318"/>
      <c r="CA40" s="318"/>
      <c r="CB40" s="318"/>
      <c r="CC40" s="318"/>
      <c r="CD40" s="318"/>
      <c r="CE40" s="318"/>
      <c r="CF40" s="318"/>
      <c r="CG40" s="318"/>
      <c r="CH40" s="318"/>
      <c r="CI40" s="318"/>
      <c r="CJ40" s="318"/>
      <c r="CK40" s="318"/>
      <c r="CL40" s="318"/>
      <c r="CM40" s="318"/>
      <c r="CN40" s="318"/>
      <c r="CO40" s="318"/>
      <c r="CP40" s="318"/>
      <c r="CQ40" s="318"/>
      <c r="CR40" s="318"/>
      <c r="CS40" s="318"/>
      <c r="CT40" s="318"/>
      <c r="CU40" s="318"/>
      <c r="CV40" s="318"/>
      <c r="CW40" s="318"/>
      <c r="CX40" s="318"/>
      <c r="CY40" s="318"/>
      <c r="CZ40" s="318"/>
      <c r="DA40" s="318"/>
      <c r="DB40" s="318"/>
      <c r="DC40" s="318"/>
      <c r="DD40" s="318"/>
      <c r="DE40" s="318"/>
      <c r="DF40" s="318"/>
      <c r="DG40" s="318"/>
      <c r="DH40" s="318"/>
      <c r="DI40" s="318"/>
      <c r="DJ40" s="318"/>
      <c r="DK40" s="318"/>
      <c r="DL40" s="318"/>
      <c r="DM40" s="318"/>
      <c r="DN40" s="318"/>
      <c r="DO40" s="318"/>
      <c r="DP40" s="318"/>
      <c r="DQ40" s="318"/>
      <c r="DR40" s="318"/>
      <c r="DS40" s="318"/>
      <c r="DT40" s="318"/>
      <c r="DU40" s="318"/>
      <c r="DV40" s="318"/>
      <c r="DW40" s="318"/>
      <c r="DX40" s="318"/>
      <c r="DY40" s="318"/>
      <c r="DZ40" s="318"/>
      <c r="EA40" s="318"/>
      <c r="EB40" s="318"/>
      <c r="EC40" s="318"/>
      <c r="ED40" s="318"/>
      <c r="EE40" s="318"/>
      <c r="EF40" s="318"/>
      <c r="EG40" s="318"/>
      <c r="EH40" s="318"/>
      <c r="EI40" s="318"/>
      <c r="EJ40" s="318"/>
      <c r="EK40" s="318"/>
      <c r="EL40" s="318"/>
      <c r="EM40" s="318"/>
      <c r="EN40" s="318"/>
      <c r="EO40" s="318"/>
      <c r="EP40" s="318"/>
      <c r="EQ40" s="318"/>
      <c r="ER40" s="318"/>
      <c r="ES40" s="318"/>
      <c r="ET40" s="318"/>
      <c r="EU40" s="318"/>
      <c r="EV40" s="318"/>
      <c r="EW40" s="318"/>
      <c r="EX40" s="318"/>
      <c r="EY40" s="318"/>
      <c r="EZ40" s="318"/>
      <c r="FA40" s="318"/>
      <c r="FB40" s="318"/>
      <c r="FC40" s="318"/>
      <c r="FD40" s="318"/>
      <c r="FE40" s="318"/>
      <c r="FF40" s="318"/>
      <c r="FG40" s="318"/>
      <c r="FH40" s="318"/>
      <c r="FI40" s="318"/>
      <c r="FJ40" s="318"/>
      <c r="FK40" s="318"/>
      <c r="FL40" s="318"/>
      <c r="FM40" s="318"/>
      <c r="FN40" s="318"/>
      <c r="FO40" s="318"/>
      <c r="FP40" s="318"/>
      <c r="FQ40" s="318"/>
      <c r="FR40" s="318"/>
      <c r="FS40" s="318"/>
      <c r="FT40" s="318"/>
      <c r="FU40" s="318"/>
      <c r="FV40" s="318"/>
      <c r="FW40" s="318"/>
      <c r="FX40" s="318"/>
      <c r="FY40" s="318"/>
      <c r="FZ40" s="318"/>
      <c r="GA40" s="318"/>
      <c r="GB40" s="318"/>
      <c r="GC40" s="318"/>
      <c r="GD40" s="318"/>
      <c r="GE40" s="318"/>
      <c r="GF40" s="318"/>
      <c r="GG40" s="318"/>
      <c r="GH40" s="318"/>
      <c r="GI40" s="318"/>
      <c r="GJ40" s="318"/>
      <c r="GK40" s="318"/>
      <c r="GL40" s="318"/>
      <c r="GM40" s="318"/>
      <c r="GN40" s="318"/>
      <c r="GO40" s="318"/>
      <c r="GP40" s="318"/>
      <c r="GQ40" s="318"/>
      <c r="GR40" s="318"/>
      <c r="GS40" s="318"/>
      <c r="GT40" s="318"/>
      <c r="GU40" s="318"/>
      <c r="GV40" s="318"/>
      <c r="GW40" s="318"/>
      <c r="GX40" s="318"/>
      <c r="GY40" s="318"/>
      <c r="GZ40" s="318"/>
      <c r="HA40" s="318"/>
      <c r="HB40" s="318"/>
      <c r="HC40" s="318"/>
      <c r="HD40" s="318"/>
      <c r="HE40" s="318"/>
      <c r="HF40" s="318"/>
      <c r="HG40" s="318"/>
      <c r="HH40" s="318"/>
      <c r="HI40" s="318"/>
      <c r="HJ40" s="318"/>
      <c r="HK40" s="318"/>
      <c r="HL40" s="318"/>
      <c r="HM40" s="318"/>
      <c r="HN40" s="318"/>
      <c r="HO40" s="318"/>
      <c r="HP40" s="318"/>
      <c r="HQ40" s="318"/>
      <c r="HR40" s="318"/>
      <c r="HS40" s="318"/>
      <c r="HT40" s="318"/>
      <c r="HU40" s="318"/>
      <c r="HV40" s="318"/>
      <c r="HW40" s="318"/>
      <c r="HX40" s="318"/>
      <c r="HY40" s="318"/>
      <c r="HZ40" s="318"/>
      <c r="IA40" s="318"/>
      <c r="IB40" s="318"/>
      <c r="IC40" s="318"/>
      <c r="ID40" s="318"/>
      <c r="IE40" s="318"/>
      <c r="IF40" s="318"/>
      <c r="IG40" s="318"/>
      <c r="IH40" s="318"/>
      <c r="II40" s="318"/>
      <c r="IJ40" s="318"/>
      <c r="IK40" s="318"/>
      <c r="IL40" s="318"/>
      <c r="IM40" s="318"/>
      <c r="IN40" s="318"/>
      <c r="IO40" s="318"/>
      <c r="IP40" s="318"/>
    </row>
    <row r="41" spans="1:250" s="54" customFormat="1" ht="12.75" customHeight="1" x14ac:dyDescent="0.2">
      <c r="A41" s="315" t="s">
        <v>250</v>
      </c>
      <c r="B41" s="351" t="s">
        <v>249</v>
      </c>
      <c r="C41" s="351"/>
      <c r="D41" s="351"/>
      <c r="E41" s="351"/>
      <c r="F41" s="351"/>
      <c r="G41" s="351"/>
      <c r="H41" s="351"/>
      <c r="I41" s="315" t="s">
        <v>248</v>
      </c>
      <c r="J41" s="316" t="s">
        <v>510</v>
      </c>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row>
    <row r="42" spans="1:250" s="54" customFormat="1" ht="12.75" customHeight="1" x14ac:dyDescent="0.2">
      <c r="A42" s="315" t="s">
        <v>247</v>
      </c>
      <c r="B42" s="351" t="s">
        <v>246</v>
      </c>
      <c r="C42" s="351"/>
      <c r="D42" s="351"/>
      <c r="E42" s="351"/>
      <c r="F42" s="351"/>
      <c r="G42" s="351"/>
      <c r="H42" s="351"/>
      <c r="I42" s="315" t="s">
        <v>243</v>
      </c>
      <c r="J42" s="316" t="s">
        <v>510</v>
      </c>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row>
    <row r="43" spans="1:250" s="54" customFormat="1" ht="12.75" customHeight="1" x14ac:dyDescent="0.2">
      <c r="A43" s="315" t="s">
        <v>245</v>
      </c>
      <c r="B43" s="351" t="s">
        <v>244</v>
      </c>
      <c r="C43" s="351"/>
      <c r="D43" s="351"/>
      <c r="E43" s="351"/>
      <c r="F43" s="351"/>
      <c r="G43" s="351"/>
      <c r="H43" s="351"/>
      <c r="I43" s="315" t="s">
        <v>243</v>
      </c>
      <c r="J43" s="316" t="s">
        <v>510</v>
      </c>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row>
    <row r="44" spans="1:250" s="54" customFormat="1" ht="12.75" customHeight="1" x14ac:dyDescent="0.2">
      <c r="A44" s="315" t="s">
        <v>534</v>
      </c>
      <c r="B44" s="351" t="s">
        <v>535</v>
      </c>
      <c r="C44" s="351"/>
      <c r="D44" s="351"/>
      <c r="E44" s="351"/>
      <c r="F44" s="351"/>
      <c r="G44" s="351"/>
      <c r="H44" s="351"/>
      <c r="I44" s="315" t="s">
        <v>243</v>
      </c>
      <c r="J44" s="316" t="s">
        <v>510</v>
      </c>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row>
    <row r="45" spans="1:250" s="54" customFormat="1" ht="24.75" customHeight="1" x14ac:dyDescent="0.2">
      <c r="A45" s="315" t="s">
        <v>536</v>
      </c>
      <c r="B45" s="351" t="s">
        <v>537</v>
      </c>
      <c r="C45" s="351"/>
      <c r="D45" s="351"/>
      <c r="E45" s="351"/>
      <c r="F45" s="351"/>
      <c r="G45" s="351"/>
      <c r="H45" s="351"/>
      <c r="I45" s="315" t="s">
        <v>262</v>
      </c>
      <c r="J45" s="316" t="s">
        <v>518</v>
      </c>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row>
    <row r="46" spans="1:250" s="54" customFormat="1" ht="12.75" customHeight="1" x14ac:dyDescent="0.2">
      <c r="A46" s="316" t="s">
        <v>538</v>
      </c>
      <c r="B46" s="350" t="s">
        <v>539</v>
      </c>
      <c r="C46" s="351"/>
      <c r="D46" s="351"/>
      <c r="E46" s="351"/>
      <c r="F46" s="351"/>
      <c r="G46" s="351"/>
      <c r="H46" s="351"/>
      <c r="I46" s="315" t="s">
        <v>30</v>
      </c>
      <c r="J46" s="316" t="s">
        <v>518</v>
      </c>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row>
    <row r="47" spans="1:250" s="54" customFormat="1" ht="12.75" customHeight="1" x14ac:dyDescent="0.2">
      <c r="A47" s="376" t="s">
        <v>242</v>
      </c>
      <c r="B47" s="376"/>
      <c r="C47" s="376"/>
      <c r="D47" s="376"/>
      <c r="E47" s="376"/>
      <c r="F47" s="376"/>
      <c r="G47" s="376"/>
      <c r="H47" s="376"/>
      <c r="I47" s="376"/>
      <c r="J47" s="376"/>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row>
    <row r="48" spans="1:250" s="54" customFormat="1" ht="12.75" customHeight="1" x14ac:dyDescent="0.2">
      <c r="A48" s="315" t="s">
        <v>241</v>
      </c>
      <c r="B48" s="378" t="s">
        <v>240</v>
      </c>
      <c r="C48" s="378"/>
      <c r="D48" s="378"/>
      <c r="E48" s="378"/>
      <c r="F48" s="378"/>
      <c r="G48" s="378"/>
      <c r="H48" s="378"/>
      <c r="I48" s="378"/>
      <c r="J48" s="378"/>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row>
    <row r="49" spans="1:34" s="54" customFormat="1" x14ac:dyDescent="0.2">
      <c r="A49" s="315" t="s">
        <v>239</v>
      </c>
      <c r="B49" s="378"/>
      <c r="C49" s="378"/>
      <c r="D49" s="378"/>
      <c r="E49" s="378"/>
      <c r="F49" s="378"/>
      <c r="G49" s="378"/>
      <c r="H49" s="378"/>
      <c r="I49" s="378"/>
      <c r="J49" s="378"/>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row>
    <row r="50" spans="1:34" s="54" customFormat="1" ht="12.75" customHeight="1" x14ac:dyDescent="0.2">
      <c r="A50" s="315" t="s">
        <v>238</v>
      </c>
      <c r="B50" s="378"/>
      <c r="C50" s="378"/>
      <c r="D50" s="378"/>
      <c r="E50" s="378"/>
      <c r="F50" s="378"/>
      <c r="G50" s="378"/>
      <c r="H50" s="378"/>
      <c r="I50" s="378"/>
      <c r="J50" s="378"/>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row>
    <row r="51" spans="1:34" s="54" customFormat="1" ht="12.75" customHeight="1" x14ac:dyDescent="0.2">
      <c r="A51" s="315" t="s">
        <v>237</v>
      </c>
      <c r="B51" s="378"/>
      <c r="C51" s="378"/>
      <c r="D51" s="378"/>
      <c r="E51" s="378"/>
      <c r="F51" s="378"/>
      <c r="G51" s="378"/>
      <c r="H51" s="378"/>
      <c r="I51" s="378"/>
      <c r="J51" s="378"/>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row>
    <row r="52" spans="1:34" s="54" customFormat="1" ht="23.25" customHeight="1" x14ac:dyDescent="0.2">
      <c r="A52" s="360" t="s">
        <v>541</v>
      </c>
      <c r="B52" s="365"/>
      <c r="C52" s="365"/>
      <c r="D52" s="365"/>
      <c r="E52" s="365"/>
      <c r="F52" s="365"/>
      <c r="G52" s="365"/>
      <c r="H52" s="365"/>
      <c r="I52" s="365"/>
      <c r="J52" s="366"/>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row>
    <row r="53" spans="1:34" s="54" customFormat="1" x14ac:dyDescent="0.2">
      <c r="A53" s="56"/>
      <c r="B53" s="56"/>
      <c r="C53" s="56"/>
      <c r="D53" s="56"/>
      <c r="E53" s="56"/>
      <c r="F53" s="56"/>
      <c r="G53" s="56"/>
      <c r="H53" s="56"/>
      <c r="I53" s="56"/>
      <c r="J53" s="56"/>
      <c r="K53" s="55"/>
      <c r="L53" s="55"/>
      <c r="M53" s="55"/>
      <c r="N53" s="55"/>
      <c r="O53" s="55"/>
      <c r="P53" s="55"/>
      <c r="Q53" s="55"/>
      <c r="R53" s="55"/>
      <c r="S53" s="55"/>
      <c r="T53" s="55"/>
      <c r="U53" s="55"/>
      <c r="V53" s="55"/>
    </row>
    <row r="54" spans="1:34" s="57" customFormat="1" ht="37.5" customHeight="1" x14ac:dyDescent="0.25">
      <c r="A54" s="470" t="s">
        <v>236</v>
      </c>
      <c r="B54" s="471"/>
      <c r="C54" s="471"/>
      <c r="D54" s="471"/>
      <c r="E54" s="471"/>
      <c r="F54" s="59"/>
      <c r="G54" s="59"/>
      <c r="H54" s="59"/>
      <c r="I54" s="59"/>
      <c r="J54" s="59"/>
      <c r="K54" s="58"/>
      <c r="L54" s="58"/>
      <c r="M54" s="58"/>
      <c r="N54" s="58"/>
      <c r="O54" s="58"/>
      <c r="P54" s="58"/>
      <c r="Q54" s="58"/>
      <c r="R54" s="58"/>
      <c r="S54" s="58"/>
      <c r="T54" s="58"/>
      <c r="U54" s="58"/>
      <c r="V54" s="58"/>
    </row>
    <row r="55" spans="1:34" s="54" customFormat="1" ht="408.75" customHeight="1" x14ac:dyDescent="0.2">
      <c r="A55" s="356" t="s">
        <v>235</v>
      </c>
      <c r="B55" s="472"/>
      <c r="C55" s="472"/>
      <c r="D55" s="472"/>
      <c r="E55" s="472"/>
      <c r="F55" s="472"/>
      <c r="G55" s="472"/>
      <c r="H55" s="472"/>
      <c r="I55" s="472"/>
      <c r="J55" s="472"/>
      <c r="K55" s="55"/>
      <c r="L55" s="55"/>
      <c r="M55" s="55"/>
      <c r="N55" s="55"/>
      <c r="O55" s="55"/>
      <c r="P55" s="55"/>
      <c r="Q55" s="55"/>
      <c r="R55" s="55"/>
      <c r="S55" s="55"/>
      <c r="T55" s="55"/>
      <c r="U55" s="55"/>
      <c r="V55" s="55"/>
    </row>
    <row r="56" spans="1:34" s="54" customFormat="1" ht="408.75" customHeight="1" x14ac:dyDescent="0.2">
      <c r="A56" s="356" t="s">
        <v>234</v>
      </c>
      <c r="B56" s="356"/>
      <c r="C56" s="356"/>
      <c r="D56" s="356"/>
      <c r="E56" s="356"/>
      <c r="F56" s="356"/>
      <c r="G56" s="356"/>
      <c r="H56" s="356"/>
      <c r="I56" s="356"/>
      <c r="J56" s="356"/>
      <c r="K56" s="55"/>
      <c r="L56" s="55"/>
      <c r="M56" s="55"/>
      <c r="N56" s="55"/>
      <c r="O56" s="55"/>
      <c r="P56" s="55"/>
      <c r="Q56" s="55"/>
      <c r="R56" s="55"/>
      <c r="S56" s="55"/>
      <c r="T56" s="55"/>
      <c r="U56" s="55"/>
      <c r="V56" s="55"/>
    </row>
    <row r="57" spans="1:34" s="54" customFormat="1" ht="382.5" customHeight="1" x14ac:dyDescent="0.2">
      <c r="A57" s="357" t="s">
        <v>233</v>
      </c>
      <c r="B57" s="357"/>
      <c r="C57" s="357"/>
      <c r="D57" s="357"/>
      <c r="E57" s="357"/>
      <c r="F57" s="357"/>
      <c r="G57" s="357"/>
      <c r="H57" s="357"/>
      <c r="I57" s="357"/>
      <c r="J57" s="357"/>
    </row>
    <row r="58" spans="1:34" s="54" customFormat="1" ht="234.6" customHeight="1" x14ac:dyDescent="0.2">
      <c r="A58" s="356" t="s">
        <v>506</v>
      </c>
      <c r="B58" s="356"/>
      <c r="C58" s="356"/>
      <c r="D58" s="356"/>
      <c r="E58" s="356"/>
      <c r="F58" s="356"/>
      <c r="G58" s="356"/>
      <c r="H58" s="356"/>
      <c r="I58" s="356"/>
      <c r="J58" s="356"/>
    </row>
    <row r="59" spans="1:34" s="54" customFormat="1" ht="117" customHeight="1" x14ac:dyDescent="0.2">
      <c r="A59" s="356" t="s">
        <v>507</v>
      </c>
      <c r="B59" s="356"/>
      <c r="C59" s="356"/>
      <c r="D59" s="356"/>
      <c r="E59" s="356"/>
      <c r="F59" s="356"/>
      <c r="G59" s="356"/>
      <c r="H59" s="356"/>
      <c r="I59" s="356"/>
      <c r="J59" s="356"/>
    </row>
  </sheetData>
  <sheetProtection algorithmName="SHA-512" hashValue="XZH0JeImOmsyz82+t/u4BuvWjkbhwk+P5IHG0ydAG6kAJtw6M2qWIiuGqBjlpZyGfSUMXwHIIPtPkkNFoj3j9A==" saltValue="3R+hqbXsDfVF/3yFbkJfvg==" spinCount="100000" sheet="1" selectLockedCells="1" selectUnlockedCells="1"/>
  <mergeCells count="50">
    <mergeCell ref="B45:H45"/>
    <mergeCell ref="B46:H46"/>
    <mergeCell ref="A47:J47"/>
    <mergeCell ref="B48:J51"/>
    <mergeCell ref="B40:H40"/>
    <mergeCell ref="B41:H41"/>
    <mergeCell ref="B42:H42"/>
    <mergeCell ref="B43:H43"/>
    <mergeCell ref="B44:H44"/>
    <mergeCell ref="B35:H35"/>
    <mergeCell ref="B36:H36"/>
    <mergeCell ref="A37:J37"/>
    <mergeCell ref="B38:H38"/>
    <mergeCell ref="B39:H39"/>
    <mergeCell ref="B30:H30"/>
    <mergeCell ref="B31:H31"/>
    <mergeCell ref="B32:H32"/>
    <mergeCell ref="B33:H33"/>
    <mergeCell ref="B34:H34"/>
    <mergeCell ref="A9:J9"/>
    <mergeCell ref="A1:J1"/>
    <mergeCell ref="A2:J2"/>
    <mergeCell ref="A3:J3"/>
    <mergeCell ref="A4:J4"/>
    <mergeCell ref="A5:J5"/>
    <mergeCell ref="A6:J6"/>
    <mergeCell ref="A7:J7"/>
    <mergeCell ref="A8:J8"/>
    <mergeCell ref="A10:J10"/>
    <mergeCell ref="A11:J11"/>
    <mergeCell ref="A12:J12"/>
    <mergeCell ref="A14:J16"/>
    <mergeCell ref="A57:J57"/>
    <mergeCell ref="A19:J19"/>
    <mergeCell ref="A20:J20"/>
    <mergeCell ref="A21:J21"/>
    <mergeCell ref="B22:H22"/>
    <mergeCell ref="B23:H23"/>
    <mergeCell ref="B24:H24"/>
    <mergeCell ref="B25:H25"/>
    <mergeCell ref="B26:H26"/>
    <mergeCell ref="B27:H27"/>
    <mergeCell ref="B28:H28"/>
    <mergeCell ref="B29:H29"/>
    <mergeCell ref="A52:J52"/>
    <mergeCell ref="A58:J58"/>
    <mergeCell ref="A59:J59"/>
    <mergeCell ref="A54:E54"/>
    <mergeCell ref="A55:J55"/>
    <mergeCell ref="A56:J56"/>
  </mergeCells>
  <pageMargins left="0.78740157480314965" right="0.78740157480314965" top="0.78740157480314965" bottom="0.78740157480314965" header="0.51181102362204722" footer="0.51181102362204722"/>
  <pageSetup paperSize="9" scale="68" fitToHeight="0" orientation="portrait" r:id="rId1"/>
  <headerFooter alignWithMargins="0"/>
  <rowBreaks count="3" manualBreakCount="3">
    <brk id="8" max="9" man="1"/>
    <brk id="46" max="9" man="1"/>
    <brk id="53"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nchor moveWithCells="1">
                  <from>
                    <xdr:col>1</xdr:col>
                    <xdr:colOff>0</xdr:colOff>
                    <xdr:row>52</xdr:row>
                    <xdr:rowOff>0</xdr:rowOff>
                  </from>
                  <to>
                    <xdr:col>1</xdr:col>
                    <xdr:colOff>314325</xdr:colOff>
                    <xdr:row>53</xdr:row>
                    <xdr:rowOff>28575</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1</xdr:col>
                    <xdr:colOff>390525</xdr:colOff>
                    <xdr:row>52</xdr:row>
                    <xdr:rowOff>0</xdr:rowOff>
                  </from>
                  <to>
                    <xdr:col>2</xdr:col>
                    <xdr:colOff>133350</xdr:colOff>
                    <xdr:row>53</xdr:row>
                    <xdr:rowOff>28575</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2</xdr:col>
                    <xdr:colOff>152400</xdr:colOff>
                    <xdr:row>52</xdr:row>
                    <xdr:rowOff>0</xdr:rowOff>
                  </from>
                  <to>
                    <xdr:col>2</xdr:col>
                    <xdr:colOff>695325</xdr:colOff>
                    <xdr:row>53</xdr:row>
                    <xdr:rowOff>28575</xdr:rowOff>
                  </to>
                </anchor>
              </controlPr>
            </control>
          </mc:Choice>
        </mc:AlternateContent>
        <mc:AlternateContent xmlns:mc="http://schemas.openxmlformats.org/markup-compatibility/2006">
          <mc:Choice Requires="x14">
            <control shapeId="5124" r:id="rId7" name="Option Button 4">
              <controlPr defaultSize="0" autoFill="0" autoLine="0" autoPict="0">
                <anchor moveWithCells="1">
                  <from>
                    <xdr:col>1</xdr:col>
                    <xdr:colOff>0</xdr:colOff>
                    <xdr:row>18</xdr:row>
                    <xdr:rowOff>47625</xdr:rowOff>
                  </from>
                  <to>
                    <xdr:col>1</xdr:col>
                    <xdr:colOff>314325</xdr:colOff>
                    <xdr:row>21</xdr:row>
                    <xdr:rowOff>9525</xdr:rowOff>
                  </to>
                </anchor>
              </controlPr>
            </control>
          </mc:Choice>
        </mc:AlternateContent>
        <mc:AlternateContent xmlns:mc="http://schemas.openxmlformats.org/markup-compatibility/2006">
          <mc:Choice Requires="x14">
            <control shapeId="5125" r:id="rId8" name="Option Button 5">
              <controlPr defaultSize="0" autoFill="0" autoLine="0" autoPict="0">
                <anchor moveWithCells="1">
                  <from>
                    <xdr:col>1</xdr:col>
                    <xdr:colOff>390525</xdr:colOff>
                    <xdr:row>18</xdr:row>
                    <xdr:rowOff>47625</xdr:rowOff>
                  </from>
                  <to>
                    <xdr:col>1</xdr:col>
                    <xdr:colOff>752475</xdr:colOff>
                    <xdr:row>21</xdr:row>
                    <xdr:rowOff>9525</xdr:rowOff>
                  </to>
                </anchor>
              </controlPr>
            </control>
          </mc:Choice>
        </mc:AlternateContent>
        <mc:AlternateContent xmlns:mc="http://schemas.openxmlformats.org/markup-compatibility/2006">
          <mc:Choice Requires="x14">
            <control shapeId="5126" r:id="rId9" name="Option Button 6">
              <controlPr defaultSize="0" autoFill="0" autoLine="0" autoPict="0">
                <anchor moveWithCells="1">
                  <from>
                    <xdr:col>2</xdr:col>
                    <xdr:colOff>152400</xdr:colOff>
                    <xdr:row>18</xdr:row>
                    <xdr:rowOff>47625</xdr:rowOff>
                  </from>
                  <to>
                    <xdr:col>2</xdr:col>
                    <xdr:colOff>695325</xdr:colOff>
                    <xdr:row>21</xdr:row>
                    <xdr:rowOff>9525</xdr:rowOff>
                  </to>
                </anchor>
              </controlPr>
            </control>
          </mc:Choice>
        </mc:AlternateContent>
        <mc:AlternateContent xmlns:mc="http://schemas.openxmlformats.org/markup-compatibility/2006">
          <mc:Choice Requires="x14">
            <control shapeId="5127" r:id="rId10" name="Option Button 7">
              <controlPr defaultSize="0" autoFill="0" autoLine="0" autoPict="0">
                <anchor moveWithCells="1">
                  <from>
                    <xdr:col>1</xdr:col>
                    <xdr:colOff>0</xdr:colOff>
                    <xdr:row>18</xdr:row>
                    <xdr:rowOff>47625</xdr:rowOff>
                  </from>
                  <to>
                    <xdr:col>1</xdr:col>
                    <xdr:colOff>314325</xdr:colOff>
                    <xdr:row>21</xdr:row>
                    <xdr:rowOff>9525</xdr:rowOff>
                  </to>
                </anchor>
              </controlPr>
            </control>
          </mc:Choice>
        </mc:AlternateContent>
        <mc:AlternateContent xmlns:mc="http://schemas.openxmlformats.org/markup-compatibility/2006">
          <mc:Choice Requires="x14">
            <control shapeId="5128" r:id="rId11" name="Option Button 8">
              <controlPr defaultSize="0" autoFill="0" autoLine="0" autoPict="0">
                <anchor moveWithCells="1">
                  <from>
                    <xdr:col>1</xdr:col>
                    <xdr:colOff>390525</xdr:colOff>
                    <xdr:row>18</xdr:row>
                    <xdr:rowOff>47625</xdr:rowOff>
                  </from>
                  <to>
                    <xdr:col>1</xdr:col>
                    <xdr:colOff>752475</xdr:colOff>
                    <xdr:row>21</xdr:row>
                    <xdr:rowOff>9525</xdr:rowOff>
                  </to>
                </anchor>
              </controlPr>
            </control>
          </mc:Choice>
        </mc:AlternateContent>
        <mc:AlternateContent xmlns:mc="http://schemas.openxmlformats.org/markup-compatibility/2006">
          <mc:Choice Requires="x14">
            <control shapeId="5129" r:id="rId12" name="Option Button 9">
              <controlPr defaultSize="0" autoFill="0" autoLine="0" autoPict="0">
                <anchor moveWithCells="1">
                  <from>
                    <xdr:col>2</xdr:col>
                    <xdr:colOff>152400</xdr:colOff>
                    <xdr:row>18</xdr:row>
                    <xdr:rowOff>47625</xdr:rowOff>
                  </from>
                  <to>
                    <xdr:col>2</xdr:col>
                    <xdr:colOff>695325</xdr:colOff>
                    <xdr:row>21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4</vt:i4>
      </vt:variant>
    </vt:vector>
  </HeadingPairs>
  <TitlesOfParts>
    <vt:vector size="12" baseType="lpstr">
      <vt:lpstr>Vorblatt</vt:lpstr>
      <vt:lpstr>Antrag</vt:lpstr>
      <vt:lpstr>Hinweise zur Anmeldeliste</vt:lpstr>
      <vt:lpstr>Liste</vt:lpstr>
      <vt:lpstr>Vorgaben Dropdown</vt:lpstr>
      <vt:lpstr>Vertragsarten</vt:lpstr>
      <vt:lpstr>Regelaltersgrenze GRV</vt:lpstr>
      <vt:lpstr>Schweigepflichtentbindgserkl l</vt:lpstr>
      <vt:lpstr>Antrag!Druckbereich</vt:lpstr>
      <vt:lpstr>Liste!Druckbereich</vt:lpstr>
      <vt:lpstr>'Schweigepflichtentbindgserkl l'!Druckbereich</vt:lpstr>
      <vt:lpstr>Vorblatt!Druckbereich</vt:lpstr>
    </vt:vector>
  </TitlesOfParts>
  <Company>Talanx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Deckers, Ute</dc:creator>
  <cp:lastModifiedBy>Adamek, Kerstin</cp:lastModifiedBy>
  <cp:lastPrinted>2021-12-28T12:56:13Z</cp:lastPrinted>
  <dcterms:created xsi:type="dcterms:W3CDTF">2020-07-07T06:55:48Z</dcterms:created>
  <dcterms:modified xsi:type="dcterms:W3CDTF">2022-10-26T12:44:06Z</dcterms:modified>
</cp:coreProperties>
</file>